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rag\My Drive\PSI\1) PSI Customers\2)  Order Forms\Customers - Order Form from Clients\"/>
    </mc:Choice>
  </mc:AlternateContent>
  <xr:revisionPtr revIDLastSave="0" documentId="8_{3F4C68DB-2B78-4D53-A2B2-6F5D1CB37F95}" xr6:coauthVersionLast="47" xr6:coauthVersionMax="47" xr10:uidLastSave="{00000000-0000-0000-0000-000000000000}"/>
  <bookViews>
    <workbookView xWindow="-108" yWindow="-108" windowWidth="27300" windowHeight="17496" tabRatio="695" xr2:uid="{00000000-000D-0000-FFFF-FFFF00000000}"/>
  </bookViews>
  <sheets>
    <sheet name="Shutters Order Sheet" sheetId="1" r:id="rId1"/>
    <sheet name="To Production" sheetId="4" state="veryHidden" r:id="rId2"/>
    <sheet name="Specification &amp; Limitations" sheetId="3" r:id="rId3"/>
    <sheet name="Quote" sheetId="5" state="hidden" r:id="rId4"/>
    <sheet name="Data" sheetId="2" state="veryHidden" r:id="rId5"/>
  </sheets>
  <externalReferences>
    <externalReference r:id="rId6"/>
    <externalReference r:id="rId7"/>
    <externalReference r:id="rId8"/>
  </externalReferences>
  <definedNames>
    <definedName name="_Hlk145513539" localSheetId="2">'Specification &amp; Limitations'!#REF!</definedName>
    <definedName name="ALUMINIUM25">[1]FABRIC!$H$17</definedName>
    <definedName name="Color">Data!$E$2:$E$8</definedName>
    <definedName name="colour">Data!$E$2:$E$7</definedName>
    <definedName name="Control">Data!$H$2:$H$5</definedName>
    <definedName name="ESSENTIALS">[1]FABRIC!$A$2:$A$14</definedName>
    <definedName name="FABRICROLLER">[1]FABRIC!$A$1:$I$1</definedName>
    <definedName name="Fitting">Data!$I$2:$I$5</definedName>
    <definedName name="Flat" localSheetId="3">[2]Data!#REF!</definedName>
    <definedName name="Flat">Data!#REF!</definedName>
    <definedName name="Frame">Data!$A$2:$A$6</definedName>
    <definedName name="framecode">Data!$A$2:$A$10</definedName>
    <definedName name="FrameRequest">Data!$C$2:$C$3</definedName>
    <definedName name="L50_">Data!$A$2:$A$11</definedName>
    <definedName name="liftcontrol">[1]FABRIC!$E$17:$F$17</definedName>
    <definedName name="Louver" localSheetId="3">[3]Data!#REF!</definedName>
    <definedName name="Louver">Data!#REF!</definedName>
    <definedName name="Material" localSheetId="3">[2]Data!$D$2:$D$5</definedName>
    <definedName name="Material">Data!$D$2:$D$5</definedName>
    <definedName name="MidRail_Distance" localSheetId="3">'[3]Measure Sheet'!#REF!</definedName>
    <definedName name="MidRail_Distance" localSheetId="1">'To Production'!#REF!</definedName>
    <definedName name="MidRail_Distance">'Shutters Order Sheet'!$H$43</definedName>
    <definedName name="Mount" localSheetId="3">[3]Data!#REF!</definedName>
    <definedName name="Mount">Data!#REF!</definedName>
    <definedName name="MOUNTINGI">[1]FABRIC!$E$21:$E$22</definedName>
    <definedName name="outside">[1]FABRIC!$F$26:$F$27</definedName>
    <definedName name="remotes">[1]FABRIC!$F$42:$F$44</definedName>
    <definedName name="Style">Data!$G$2:$G$3</definedName>
    <definedName name="THOMAS" localSheetId="3">#REF!</definedName>
    <definedName name="THOMAS">#REF!</definedName>
    <definedName name="VENETIAN">[1]FABRIC!$A$17:$C$17</definedName>
    <definedName name="wall">[1]FABRIC!$E$42:$E$43</definedName>
    <definedName name="White_on_White">Data!$E$2:$E$6</definedName>
    <definedName name="Yes" localSheetId="3">[2]Data!$B$2:$B$5</definedName>
    <definedName name="Yes">Data!$C$2:$C$5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" i="1" l="1"/>
  <c r="AK6" i="1"/>
  <c r="AJ7" i="1"/>
  <c r="AK7" i="1"/>
  <c r="AJ8" i="1"/>
  <c r="AK8" i="1"/>
  <c r="AJ9" i="1"/>
  <c r="AK9" i="1"/>
  <c r="AJ10" i="1"/>
  <c r="AK10" i="1"/>
  <c r="AJ11" i="1"/>
  <c r="AK11" i="1"/>
  <c r="AJ12" i="1"/>
  <c r="AK12" i="1"/>
  <c r="AJ13" i="1"/>
  <c r="AK13" i="1"/>
  <c r="AJ14" i="1"/>
  <c r="AK14" i="1"/>
  <c r="AJ15" i="1"/>
  <c r="AK15" i="1"/>
  <c r="AJ16" i="1"/>
  <c r="AK16" i="1"/>
  <c r="AJ17" i="1"/>
  <c r="AK17" i="1"/>
  <c r="AJ18" i="1"/>
  <c r="AK18" i="1"/>
  <c r="AJ19" i="1"/>
  <c r="AK19" i="1"/>
  <c r="AJ20" i="1"/>
  <c r="AK20" i="1"/>
  <c r="AJ21" i="1"/>
  <c r="AK21" i="1"/>
  <c r="AJ22" i="1"/>
  <c r="AK22" i="1"/>
  <c r="AJ23" i="1"/>
  <c r="AK23" i="1"/>
  <c r="AJ24" i="1"/>
  <c r="AK24" i="1"/>
  <c r="AJ25" i="1"/>
  <c r="AK25" i="1"/>
  <c r="AJ26" i="1"/>
  <c r="AK26" i="1"/>
  <c r="AJ27" i="1"/>
  <c r="AK27" i="1"/>
  <c r="AJ28" i="1"/>
  <c r="AK28" i="1"/>
  <c r="AJ29" i="1"/>
  <c r="AK29" i="1"/>
  <c r="AJ30" i="1"/>
  <c r="AK30" i="1"/>
  <c r="AJ31" i="1"/>
  <c r="AK31" i="1"/>
  <c r="AJ32" i="1"/>
  <c r="AK32" i="1"/>
  <c r="AJ33" i="1"/>
  <c r="AK33" i="1"/>
  <c r="AJ34" i="1"/>
  <c r="AK34" i="1"/>
  <c r="AJ35" i="1"/>
  <c r="AK35" i="1"/>
  <c r="AJ36" i="1"/>
  <c r="AK36" i="1"/>
  <c r="AJ37" i="1"/>
  <c r="AK37" i="1"/>
  <c r="AJ38" i="1"/>
  <c r="AK38" i="1"/>
  <c r="AJ39" i="1"/>
  <c r="AK39" i="1"/>
  <c r="AK5" i="1"/>
  <c r="AJ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5" i="1"/>
  <c r="F6" i="5"/>
  <c r="F40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B7" i="5"/>
  <c r="D7" i="5"/>
  <c r="E7" i="5"/>
  <c r="H7" i="5"/>
  <c r="B8" i="5"/>
  <c r="D8" i="5"/>
  <c r="E8" i="5"/>
  <c r="H8" i="5"/>
  <c r="J8" i="5"/>
  <c r="L8" i="5"/>
  <c r="B9" i="5"/>
  <c r="D9" i="5"/>
  <c r="E9" i="5"/>
  <c r="B10" i="5"/>
  <c r="D10" i="5"/>
  <c r="E10" i="5"/>
  <c r="H10" i="5"/>
  <c r="J10" i="5"/>
  <c r="B11" i="5"/>
  <c r="D11" i="5"/>
  <c r="E11" i="5"/>
  <c r="H11" i="5"/>
  <c r="K11" i="5"/>
  <c r="B12" i="5"/>
  <c r="D12" i="5"/>
  <c r="E12" i="5"/>
  <c r="H12" i="5"/>
  <c r="B13" i="5"/>
  <c r="D13" i="5"/>
  <c r="E13" i="5"/>
  <c r="H13" i="5"/>
  <c r="J13" i="5"/>
  <c r="B14" i="5"/>
  <c r="D14" i="5"/>
  <c r="E14" i="5"/>
  <c r="H14" i="5"/>
  <c r="K14" i="5"/>
  <c r="B15" i="5"/>
  <c r="D15" i="5"/>
  <c r="E15" i="5"/>
  <c r="H15" i="5"/>
  <c r="J15" i="5"/>
  <c r="L15" i="5"/>
  <c r="B16" i="5"/>
  <c r="D16" i="5"/>
  <c r="E16" i="5"/>
  <c r="H16" i="5"/>
  <c r="B17" i="5"/>
  <c r="D17" i="5"/>
  <c r="E17" i="5"/>
  <c r="H17" i="5"/>
  <c r="J17" i="5"/>
  <c r="B18" i="5"/>
  <c r="D18" i="5"/>
  <c r="E18" i="5"/>
  <c r="H18" i="5"/>
  <c r="J18" i="5"/>
  <c r="L18" i="5"/>
  <c r="B19" i="5"/>
  <c r="D19" i="5"/>
  <c r="E19" i="5"/>
  <c r="H19" i="5"/>
  <c r="B20" i="5"/>
  <c r="D20" i="5"/>
  <c r="E20" i="5"/>
  <c r="H20" i="5"/>
  <c r="K20" i="5"/>
  <c r="B21" i="5"/>
  <c r="D21" i="5"/>
  <c r="E21" i="5"/>
  <c r="H21" i="5"/>
  <c r="L21" i="5"/>
  <c r="B22" i="5"/>
  <c r="D22" i="5"/>
  <c r="E22" i="5"/>
  <c r="H22" i="5"/>
  <c r="B23" i="5"/>
  <c r="D23" i="5"/>
  <c r="E23" i="5"/>
  <c r="H23" i="5"/>
  <c r="K23" i="5"/>
  <c r="B24" i="5"/>
  <c r="D24" i="5"/>
  <c r="E24" i="5"/>
  <c r="H24" i="5"/>
  <c r="K24" i="5"/>
  <c r="L24" i="5"/>
  <c r="B25" i="5"/>
  <c r="D25" i="5"/>
  <c r="E25" i="5"/>
  <c r="H25" i="5"/>
  <c r="L25" i="5"/>
  <c r="B26" i="5"/>
  <c r="D26" i="5"/>
  <c r="E26" i="5"/>
  <c r="H26" i="5"/>
  <c r="L26" i="5"/>
  <c r="B27" i="5"/>
  <c r="D27" i="5"/>
  <c r="E27" i="5"/>
  <c r="H27" i="5"/>
  <c r="K27" i="5"/>
  <c r="B28" i="5"/>
  <c r="D28" i="5"/>
  <c r="E28" i="5"/>
  <c r="H28" i="5"/>
  <c r="J28" i="5"/>
  <c r="B29" i="5"/>
  <c r="D29" i="5"/>
  <c r="E29" i="5"/>
  <c r="H29" i="5"/>
  <c r="K29" i="5"/>
  <c r="L29" i="5"/>
  <c r="B30" i="5"/>
  <c r="D30" i="5"/>
  <c r="E30" i="5"/>
  <c r="H30" i="5"/>
  <c r="L30" i="5"/>
  <c r="B31" i="5"/>
  <c r="D31" i="5"/>
  <c r="E31" i="5"/>
  <c r="H31" i="5"/>
  <c r="K31" i="5"/>
  <c r="B32" i="5"/>
  <c r="D32" i="5"/>
  <c r="E32" i="5"/>
  <c r="H32" i="5"/>
  <c r="J32" i="5"/>
  <c r="B33" i="5"/>
  <c r="D33" i="5"/>
  <c r="E33" i="5"/>
  <c r="H33" i="5"/>
  <c r="J33" i="5"/>
  <c r="L33" i="5"/>
  <c r="B34" i="5"/>
  <c r="D34" i="5"/>
  <c r="E34" i="5"/>
  <c r="H34" i="5"/>
  <c r="K34" i="5"/>
  <c r="B35" i="5"/>
  <c r="D35" i="5"/>
  <c r="E35" i="5"/>
  <c r="H35" i="5"/>
  <c r="K35" i="5"/>
  <c r="B36" i="5"/>
  <c r="D36" i="5"/>
  <c r="E36" i="5"/>
  <c r="H36" i="5"/>
  <c r="J36" i="5"/>
  <c r="K36" i="5"/>
  <c r="B37" i="5"/>
  <c r="D37" i="5"/>
  <c r="E37" i="5"/>
  <c r="H37" i="5"/>
  <c r="L37" i="5"/>
  <c r="B38" i="5"/>
  <c r="D38" i="5"/>
  <c r="E38" i="5"/>
  <c r="H38" i="5"/>
  <c r="J38" i="5"/>
  <c r="L38" i="5"/>
  <c r="B39" i="5"/>
  <c r="D39" i="5"/>
  <c r="E39" i="5"/>
  <c r="H39" i="5"/>
  <c r="J39" i="5"/>
  <c r="K39" i="5"/>
  <c r="B40" i="5"/>
  <c r="D40" i="5"/>
  <c r="E40" i="5"/>
  <c r="H40" i="5"/>
  <c r="K40" i="5"/>
  <c r="J40" i="5"/>
  <c r="E6" i="5"/>
  <c r="D6" i="5"/>
  <c r="B6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L22" i="5"/>
  <c r="A22" i="5"/>
  <c r="K21" i="5"/>
  <c r="A21" i="5"/>
  <c r="A20" i="5"/>
  <c r="J19" i="5"/>
  <c r="A19" i="5"/>
  <c r="A18" i="5"/>
  <c r="A17" i="5"/>
  <c r="J16" i="5"/>
  <c r="A16" i="5"/>
  <c r="A15" i="5"/>
  <c r="L14" i="5"/>
  <c r="A14" i="5"/>
  <c r="L13" i="5"/>
  <c r="A13" i="5"/>
  <c r="A12" i="5"/>
  <c r="A11" i="5"/>
  <c r="A10" i="5"/>
  <c r="A9" i="5"/>
  <c r="A8" i="5"/>
  <c r="L7" i="5"/>
  <c r="A7" i="5"/>
  <c r="A6" i="5"/>
  <c r="AK8" i="4"/>
  <c r="L32" i="5"/>
  <c r="K17" i="5"/>
  <c r="L27" i="5"/>
  <c r="L17" i="5"/>
  <c r="K18" i="5"/>
  <c r="K15" i="5"/>
  <c r="L11" i="5"/>
  <c r="J11" i="5"/>
  <c r="J20" i="5"/>
  <c r="L20" i="5"/>
  <c r="L23" i="5"/>
  <c r="J29" i="5"/>
  <c r="K32" i="5"/>
  <c r="L35" i="5"/>
  <c r="K30" i="5"/>
  <c r="K38" i="5"/>
  <c r="J23" i="5"/>
  <c r="J35" i="5"/>
  <c r="J7" i="5"/>
  <c r="J22" i="5"/>
  <c r="J34" i="5"/>
  <c r="L39" i="5"/>
  <c r="J25" i="5"/>
  <c r="J37" i="5"/>
  <c r="K7" i="5"/>
  <c r="K10" i="5"/>
  <c r="K16" i="5"/>
  <c r="K19" i="5"/>
  <c r="K22" i="5"/>
  <c r="K25" i="5"/>
  <c r="K37" i="5"/>
  <c r="L16" i="5"/>
  <c r="L19" i="5"/>
  <c r="L40" i="5"/>
  <c r="J27" i="5"/>
  <c r="J30" i="5"/>
  <c r="AK5" i="4"/>
  <c r="H5" i="4"/>
  <c r="Y5" i="4"/>
  <c r="H6" i="5"/>
  <c r="K6" i="5"/>
  <c r="J6" i="5"/>
  <c r="Z5" i="4"/>
  <c r="F5" i="4"/>
  <c r="L6" i="5"/>
  <c r="G5" i="4"/>
  <c r="K1" i="4"/>
  <c r="E1" i="4"/>
  <c r="E2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M37" i="4"/>
  <c r="N37" i="4"/>
  <c r="M38" i="4"/>
  <c r="N38" i="4"/>
  <c r="M39" i="4"/>
  <c r="N39" i="4"/>
  <c r="S6" i="4"/>
  <c r="T6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S14" i="4"/>
  <c r="T14" i="4"/>
  <c r="S15" i="4"/>
  <c r="T15" i="4"/>
  <c r="S16" i="4"/>
  <c r="T16" i="4"/>
  <c r="S17" i="4"/>
  <c r="T17" i="4"/>
  <c r="S18" i="4"/>
  <c r="T18" i="4"/>
  <c r="S19" i="4"/>
  <c r="T19" i="4"/>
  <c r="S20" i="4"/>
  <c r="T20" i="4"/>
  <c r="S21" i="4"/>
  <c r="T21" i="4"/>
  <c r="S22" i="4"/>
  <c r="T22" i="4"/>
  <c r="S23" i="4"/>
  <c r="T23" i="4"/>
  <c r="S24" i="4"/>
  <c r="T24" i="4"/>
  <c r="S25" i="4"/>
  <c r="T25" i="4"/>
  <c r="S26" i="4"/>
  <c r="T26" i="4"/>
  <c r="S27" i="4"/>
  <c r="T27" i="4"/>
  <c r="S28" i="4"/>
  <c r="T28" i="4"/>
  <c r="S29" i="4"/>
  <c r="T29" i="4"/>
  <c r="S30" i="4"/>
  <c r="T30" i="4"/>
  <c r="S31" i="4"/>
  <c r="T31" i="4"/>
  <c r="S32" i="4"/>
  <c r="T32" i="4"/>
  <c r="S33" i="4"/>
  <c r="T33" i="4"/>
  <c r="S34" i="4"/>
  <c r="T34" i="4"/>
  <c r="S35" i="4"/>
  <c r="T35" i="4"/>
  <c r="S36" i="4"/>
  <c r="T36" i="4"/>
  <c r="S37" i="4"/>
  <c r="T37" i="4"/>
  <c r="S38" i="4"/>
  <c r="T38" i="4"/>
  <c r="S39" i="4"/>
  <c r="T39" i="4"/>
  <c r="W6" i="4"/>
  <c r="X6" i="4"/>
  <c r="W7" i="4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25" i="4"/>
  <c r="X25" i="4"/>
  <c r="W26" i="4"/>
  <c r="X26" i="4"/>
  <c r="W27" i="4"/>
  <c r="X27" i="4"/>
  <c r="W28" i="4"/>
  <c r="X28" i="4"/>
  <c r="W29" i="4"/>
  <c r="X29" i="4"/>
  <c r="W30" i="4"/>
  <c r="X30" i="4"/>
  <c r="W31" i="4"/>
  <c r="X31" i="4"/>
  <c r="W32" i="4"/>
  <c r="X32" i="4"/>
  <c r="W33" i="4"/>
  <c r="X33" i="4"/>
  <c r="W34" i="4"/>
  <c r="X34" i="4"/>
  <c r="W35" i="4"/>
  <c r="X35" i="4"/>
  <c r="W36" i="4"/>
  <c r="X36" i="4"/>
  <c r="W37" i="4"/>
  <c r="X37" i="4"/>
  <c r="W38" i="4"/>
  <c r="X38" i="4"/>
  <c r="W39" i="4"/>
  <c r="X39" i="4"/>
  <c r="S5" i="4"/>
  <c r="U5" i="4"/>
  <c r="V5" i="4"/>
  <c r="W5" i="4"/>
  <c r="X5" i="4"/>
  <c r="T5" i="4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5" i="4"/>
  <c r="R5" i="4"/>
  <c r="M5" i="4"/>
  <c r="N5" i="4"/>
  <c r="H6" i="4"/>
  <c r="I6" i="4"/>
  <c r="J6" i="4"/>
  <c r="K6" i="4"/>
  <c r="L6" i="4"/>
  <c r="O6" i="4"/>
  <c r="P6" i="4"/>
  <c r="U6" i="4"/>
  <c r="V6" i="4"/>
  <c r="Y6" i="4"/>
  <c r="Z6" i="4"/>
  <c r="AA6" i="4"/>
  <c r="AB6" i="4"/>
  <c r="AC6" i="4"/>
  <c r="AD6" i="4"/>
  <c r="AE6" i="4"/>
  <c r="AF6" i="4"/>
  <c r="H7" i="4"/>
  <c r="I7" i="4"/>
  <c r="J7" i="4"/>
  <c r="K7" i="4"/>
  <c r="L7" i="4"/>
  <c r="O7" i="4"/>
  <c r="P7" i="4"/>
  <c r="U7" i="4"/>
  <c r="V7" i="4"/>
  <c r="Y7" i="4"/>
  <c r="AM7" i="4"/>
  <c r="Z7" i="4"/>
  <c r="G7" i="4"/>
  <c r="AA7" i="4"/>
  <c r="AB7" i="4"/>
  <c r="AC7" i="4"/>
  <c r="AD7" i="4"/>
  <c r="AE7" i="4"/>
  <c r="AF7" i="4"/>
  <c r="H8" i="4"/>
  <c r="I8" i="4"/>
  <c r="J8" i="4"/>
  <c r="K8" i="4"/>
  <c r="L8" i="4"/>
  <c r="O8" i="4"/>
  <c r="P8" i="4"/>
  <c r="U8" i="4"/>
  <c r="V8" i="4"/>
  <c r="Y8" i="4"/>
  <c r="Z8" i="4"/>
  <c r="AA8" i="4"/>
  <c r="AB8" i="4"/>
  <c r="AC8" i="4"/>
  <c r="AD8" i="4"/>
  <c r="AE8" i="4"/>
  <c r="AF8" i="4"/>
  <c r="H9" i="4"/>
  <c r="I9" i="4"/>
  <c r="J9" i="4"/>
  <c r="K9" i="4"/>
  <c r="L9" i="4"/>
  <c r="O9" i="4"/>
  <c r="P9" i="4"/>
  <c r="U9" i="4"/>
  <c r="V9" i="4"/>
  <c r="Y9" i="4"/>
  <c r="Z9" i="4"/>
  <c r="F9" i="4"/>
  <c r="AA9" i="4"/>
  <c r="AB9" i="4"/>
  <c r="AC9" i="4"/>
  <c r="AD9" i="4"/>
  <c r="AE9" i="4"/>
  <c r="AF9" i="4"/>
  <c r="H10" i="4"/>
  <c r="I10" i="4"/>
  <c r="J10" i="4"/>
  <c r="K10" i="4"/>
  <c r="L10" i="4"/>
  <c r="O10" i="4"/>
  <c r="P10" i="4"/>
  <c r="U10" i="4"/>
  <c r="V10" i="4"/>
  <c r="Y10" i="4"/>
  <c r="Z10" i="4"/>
  <c r="G10" i="4"/>
  <c r="AA10" i="4"/>
  <c r="AB10" i="4"/>
  <c r="AC10" i="4"/>
  <c r="AD10" i="4"/>
  <c r="AE10" i="4"/>
  <c r="AF10" i="4"/>
  <c r="H11" i="4"/>
  <c r="I11" i="4"/>
  <c r="J11" i="4"/>
  <c r="K11" i="4"/>
  <c r="L11" i="4"/>
  <c r="O11" i="4"/>
  <c r="P11" i="4"/>
  <c r="U11" i="4"/>
  <c r="V11" i="4"/>
  <c r="Y11" i="4"/>
  <c r="Z11" i="4"/>
  <c r="G11" i="4"/>
  <c r="AA11" i="4"/>
  <c r="AB11" i="4"/>
  <c r="AC11" i="4"/>
  <c r="AD11" i="4"/>
  <c r="AE11" i="4"/>
  <c r="AF11" i="4"/>
  <c r="H12" i="4"/>
  <c r="I12" i="4"/>
  <c r="J12" i="4"/>
  <c r="K12" i="4"/>
  <c r="L12" i="4"/>
  <c r="O12" i="4"/>
  <c r="P12" i="4"/>
  <c r="U12" i="4"/>
  <c r="V12" i="4"/>
  <c r="Y12" i="4"/>
  <c r="AM12" i="4"/>
  <c r="Z12" i="4"/>
  <c r="F12" i="4"/>
  <c r="AA12" i="4"/>
  <c r="AB12" i="4"/>
  <c r="AC12" i="4"/>
  <c r="AD12" i="4"/>
  <c r="AE12" i="4"/>
  <c r="AF12" i="4"/>
  <c r="H13" i="4"/>
  <c r="I13" i="4"/>
  <c r="J13" i="4"/>
  <c r="K13" i="4"/>
  <c r="L13" i="4"/>
  <c r="O13" i="4"/>
  <c r="P13" i="4"/>
  <c r="U13" i="4"/>
  <c r="V13" i="4"/>
  <c r="Y13" i="4"/>
  <c r="AM13" i="4"/>
  <c r="Z13" i="4"/>
  <c r="AA13" i="4"/>
  <c r="AB13" i="4"/>
  <c r="AC13" i="4"/>
  <c r="AD13" i="4"/>
  <c r="AE13" i="4"/>
  <c r="AF13" i="4"/>
  <c r="H14" i="4"/>
  <c r="I14" i="4"/>
  <c r="J14" i="4"/>
  <c r="K14" i="4"/>
  <c r="L14" i="4"/>
  <c r="O14" i="4"/>
  <c r="P14" i="4"/>
  <c r="U14" i="4"/>
  <c r="V14" i="4"/>
  <c r="Y14" i="4"/>
  <c r="Z14" i="4"/>
  <c r="G14" i="4"/>
  <c r="AA14" i="4"/>
  <c r="AB14" i="4"/>
  <c r="AC14" i="4"/>
  <c r="AD14" i="4"/>
  <c r="AE14" i="4"/>
  <c r="AF14" i="4"/>
  <c r="H15" i="4"/>
  <c r="I15" i="4"/>
  <c r="J15" i="4"/>
  <c r="K15" i="4"/>
  <c r="L15" i="4"/>
  <c r="O15" i="4"/>
  <c r="P15" i="4"/>
  <c r="U15" i="4"/>
  <c r="V15" i="4"/>
  <c r="Y15" i="4"/>
  <c r="Z15" i="4"/>
  <c r="AA15" i="4"/>
  <c r="AB15" i="4"/>
  <c r="AC15" i="4"/>
  <c r="AD15" i="4"/>
  <c r="AE15" i="4"/>
  <c r="AF15" i="4"/>
  <c r="H16" i="4"/>
  <c r="I16" i="4"/>
  <c r="J16" i="4"/>
  <c r="K16" i="4"/>
  <c r="L16" i="4"/>
  <c r="O16" i="4"/>
  <c r="P16" i="4"/>
  <c r="U16" i="4"/>
  <c r="V16" i="4"/>
  <c r="Y16" i="4"/>
  <c r="Z16" i="4"/>
  <c r="AA16" i="4"/>
  <c r="AB16" i="4"/>
  <c r="AC16" i="4"/>
  <c r="AD16" i="4"/>
  <c r="AE16" i="4"/>
  <c r="AF16" i="4"/>
  <c r="H17" i="4"/>
  <c r="I17" i="4"/>
  <c r="J17" i="4"/>
  <c r="K17" i="4"/>
  <c r="L17" i="4"/>
  <c r="O17" i="4"/>
  <c r="P17" i="4"/>
  <c r="U17" i="4"/>
  <c r="V17" i="4"/>
  <c r="Y17" i="4"/>
  <c r="Z17" i="4"/>
  <c r="G17" i="4"/>
  <c r="AA17" i="4"/>
  <c r="AB17" i="4"/>
  <c r="AC17" i="4"/>
  <c r="AD17" i="4"/>
  <c r="AE17" i="4"/>
  <c r="AF17" i="4"/>
  <c r="H18" i="4"/>
  <c r="I18" i="4"/>
  <c r="J18" i="4"/>
  <c r="K18" i="4"/>
  <c r="L18" i="4"/>
  <c r="O18" i="4"/>
  <c r="P18" i="4"/>
  <c r="U18" i="4"/>
  <c r="V18" i="4"/>
  <c r="Y18" i="4"/>
  <c r="Z18" i="4"/>
  <c r="AA18" i="4"/>
  <c r="AB18" i="4"/>
  <c r="AC18" i="4"/>
  <c r="AD18" i="4"/>
  <c r="AE18" i="4"/>
  <c r="AF18" i="4"/>
  <c r="H19" i="4"/>
  <c r="I19" i="4"/>
  <c r="J19" i="4"/>
  <c r="K19" i="4"/>
  <c r="L19" i="4"/>
  <c r="O19" i="4"/>
  <c r="P19" i="4"/>
  <c r="U19" i="4"/>
  <c r="V19" i="4"/>
  <c r="Y19" i="4"/>
  <c r="AM19" i="4"/>
  <c r="Z19" i="4"/>
  <c r="G19" i="4"/>
  <c r="AA19" i="4"/>
  <c r="AB19" i="4"/>
  <c r="AC19" i="4"/>
  <c r="AD19" i="4"/>
  <c r="AE19" i="4"/>
  <c r="AF19" i="4"/>
  <c r="H20" i="4"/>
  <c r="I20" i="4"/>
  <c r="J20" i="4"/>
  <c r="K20" i="4"/>
  <c r="L20" i="4"/>
  <c r="O20" i="4"/>
  <c r="P20" i="4"/>
  <c r="U20" i="4"/>
  <c r="V20" i="4"/>
  <c r="Y20" i="4"/>
  <c r="AM20" i="4"/>
  <c r="Z20" i="4"/>
  <c r="AA20" i="4"/>
  <c r="AB20" i="4"/>
  <c r="AC20" i="4"/>
  <c r="AD20" i="4"/>
  <c r="AE20" i="4"/>
  <c r="AF20" i="4"/>
  <c r="H21" i="4"/>
  <c r="I21" i="4"/>
  <c r="J21" i="4"/>
  <c r="K21" i="4"/>
  <c r="L21" i="4"/>
  <c r="O21" i="4"/>
  <c r="P21" i="4"/>
  <c r="U21" i="4"/>
  <c r="V21" i="4"/>
  <c r="Y21" i="4"/>
  <c r="Z21" i="4"/>
  <c r="F21" i="4"/>
  <c r="AA21" i="4"/>
  <c r="AB21" i="4"/>
  <c r="AC21" i="4"/>
  <c r="AD21" i="4"/>
  <c r="AE21" i="4"/>
  <c r="AF21" i="4"/>
  <c r="H22" i="4"/>
  <c r="I22" i="4"/>
  <c r="J22" i="4"/>
  <c r="K22" i="4"/>
  <c r="L22" i="4"/>
  <c r="O22" i="4"/>
  <c r="P22" i="4"/>
  <c r="U22" i="4"/>
  <c r="V22" i="4"/>
  <c r="Y22" i="4"/>
  <c r="Z22" i="4"/>
  <c r="AA22" i="4"/>
  <c r="AB22" i="4"/>
  <c r="AC22" i="4"/>
  <c r="AD22" i="4"/>
  <c r="AE22" i="4"/>
  <c r="AF22" i="4"/>
  <c r="H23" i="4"/>
  <c r="I23" i="4"/>
  <c r="J23" i="4"/>
  <c r="K23" i="4"/>
  <c r="L23" i="4"/>
  <c r="O23" i="4"/>
  <c r="P23" i="4"/>
  <c r="U23" i="4"/>
  <c r="V23" i="4"/>
  <c r="Y23" i="4"/>
  <c r="Z23" i="4"/>
  <c r="AA23" i="4"/>
  <c r="AB23" i="4"/>
  <c r="AC23" i="4"/>
  <c r="AD23" i="4"/>
  <c r="AE23" i="4"/>
  <c r="AF23" i="4"/>
  <c r="H24" i="4"/>
  <c r="I24" i="4"/>
  <c r="J24" i="4"/>
  <c r="K24" i="4"/>
  <c r="L24" i="4"/>
  <c r="O24" i="4"/>
  <c r="P24" i="4"/>
  <c r="U24" i="4"/>
  <c r="V24" i="4"/>
  <c r="Y24" i="4"/>
  <c r="AM24" i="4"/>
  <c r="Z24" i="4"/>
  <c r="G24" i="4"/>
  <c r="AA24" i="4"/>
  <c r="AB24" i="4"/>
  <c r="AC24" i="4"/>
  <c r="AD24" i="4"/>
  <c r="AE24" i="4"/>
  <c r="AF24" i="4"/>
  <c r="H25" i="4"/>
  <c r="I25" i="4"/>
  <c r="J25" i="4"/>
  <c r="K25" i="4"/>
  <c r="L25" i="4"/>
  <c r="O25" i="4"/>
  <c r="P25" i="4"/>
  <c r="U25" i="4"/>
  <c r="V25" i="4"/>
  <c r="Y25" i="4"/>
  <c r="AM25" i="4"/>
  <c r="Z25" i="4"/>
  <c r="AA25" i="4"/>
  <c r="AB25" i="4"/>
  <c r="AC25" i="4"/>
  <c r="AD25" i="4"/>
  <c r="AE25" i="4"/>
  <c r="AF25" i="4"/>
  <c r="H26" i="4"/>
  <c r="I26" i="4"/>
  <c r="J26" i="4"/>
  <c r="K26" i="4"/>
  <c r="L26" i="4"/>
  <c r="O26" i="4"/>
  <c r="P26" i="4"/>
  <c r="U26" i="4"/>
  <c r="V26" i="4"/>
  <c r="Y26" i="4"/>
  <c r="AM26" i="4"/>
  <c r="Z26" i="4"/>
  <c r="F26" i="4"/>
  <c r="AA26" i="4"/>
  <c r="AB26" i="4"/>
  <c r="AC26" i="4"/>
  <c r="AD26" i="4"/>
  <c r="AE26" i="4"/>
  <c r="AF26" i="4"/>
  <c r="H27" i="4"/>
  <c r="I27" i="4"/>
  <c r="J27" i="4"/>
  <c r="K27" i="4"/>
  <c r="L27" i="4"/>
  <c r="O27" i="4"/>
  <c r="P27" i="4"/>
  <c r="U27" i="4"/>
  <c r="V27" i="4"/>
  <c r="Y27" i="4"/>
  <c r="Z27" i="4"/>
  <c r="G27" i="4"/>
  <c r="AA27" i="4"/>
  <c r="AB27" i="4"/>
  <c r="AC27" i="4"/>
  <c r="AD27" i="4"/>
  <c r="AE27" i="4"/>
  <c r="AF27" i="4"/>
  <c r="H28" i="4"/>
  <c r="I28" i="4"/>
  <c r="J28" i="4"/>
  <c r="K28" i="4"/>
  <c r="L28" i="4"/>
  <c r="O28" i="4"/>
  <c r="P28" i="4"/>
  <c r="U28" i="4"/>
  <c r="V28" i="4"/>
  <c r="Y28" i="4"/>
  <c r="Z28" i="4"/>
  <c r="AA28" i="4"/>
  <c r="AB28" i="4"/>
  <c r="AC28" i="4"/>
  <c r="AD28" i="4"/>
  <c r="AE28" i="4"/>
  <c r="AF28" i="4"/>
  <c r="H29" i="4"/>
  <c r="I29" i="4"/>
  <c r="J29" i="4"/>
  <c r="K29" i="4"/>
  <c r="L29" i="4"/>
  <c r="O29" i="4"/>
  <c r="P29" i="4"/>
  <c r="U29" i="4"/>
  <c r="V29" i="4"/>
  <c r="Y29" i="4"/>
  <c r="AM29" i="4"/>
  <c r="Z29" i="4"/>
  <c r="G29" i="4"/>
  <c r="AA29" i="4"/>
  <c r="AB29" i="4"/>
  <c r="AC29" i="4"/>
  <c r="AD29" i="4"/>
  <c r="AE29" i="4"/>
  <c r="AF29" i="4"/>
  <c r="H30" i="4"/>
  <c r="I30" i="4"/>
  <c r="J30" i="4"/>
  <c r="K30" i="4"/>
  <c r="L30" i="4"/>
  <c r="O30" i="4"/>
  <c r="P30" i="4"/>
  <c r="U30" i="4"/>
  <c r="V30" i="4"/>
  <c r="Y30" i="4"/>
  <c r="Z30" i="4"/>
  <c r="AA30" i="4"/>
  <c r="AB30" i="4"/>
  <c r="AC30" i="4"/>
  <c r="AD30" i="4"/>
  <c r="AE30" i="4"/>
  <c r="AF30" i="4"/>
  <c r="H31" i="4"/>
  <c r="I31" i="4"/>
  <c r="J31" i="4"/>
  <c r="K31" i="4"/>
  <c r="L31" i="4"/>
  <c r="O31" i="4"/>
  <c r="P31" i="4"/>
  <c r="U31" i="4"/>
  <c r="V31" i="4"/>
  <c r="Y31" i="4"/>
  <c r="AM31" i="4"/>
  <c r="Z31" i="4"/>
  <c r="F31" i="4"/>
  <c r="AA31" i="4"/>
  <c r="AB31" i="4"/>
  <c r="AC31" i="4"/>
  <c r="AD31" i="4"/>
  <c r="AE31" i="4"/>
  <c r="AF31" i="4"/>
  <c r="H32" i="4"/>
  <c r="I32" i="4"/>
  <c r="J32" i="4"/>
  <c r="K32" i="4"/>
  <c r="L32" i="4"/>
  <c r="O32" i="4"/>
  <c r="P32" i="4"/>
  <c r="U32" i="4"/>
  <c r="V32" i="4"/>
  <c r="Y32" i="4"/>
  <c r="Z32" i="4"/>
  <c r="F32" i="4"/>
  <c r="G32" i="4"/>
  <c r="AA32" i="4"/>
  <c r="AB32" i="4"/>
  <c r="AC32" i="4"/>
  <c r="AD32" i="4"/>
  <c r="AE32" i="4"/>
  <c r="AF32" i="4"/>
  <c r="H33" i="4"/>
  <c r="I33" i="4"/>
  <c r="J33" i="4"/>
  <c r="K33" i="4"/>
  <c r="L33" i="4"/>
  <c r="O33" i="4"/>
  <c r="P33" i="4"/>
  <c r="U33" i="4"/>
  <c r="V33" i="4"/>
  <c r="Y33" i="4"/>
  <c r="Z33" i="4"/>
  <c r="G33" i="4"/>
  <c r="AA33" i="4"/>
  <c r="AB33" i="4"/>
  <c r="AC33" i="4"/>
  <c r="AD33" i="4"/>
  <c r="AE33" i="4"/>
  <c r="AF33" i="4"/>
  <c r="H34" i="4"/>
  <c r="I34" i="4"/>
  <c r="J34" i="4"/>
  <c r="K34" i="4"/>
  <c r="L34" i="4"/>
  <c r="O34" i="4"/>
  <c r="P34" i="4"/>
  <c r="U34" i="4"/>
  <c r="V34" i="4"/>
  <c r="Y34" i="4"/>
  <c r="Z34" i="4"/>
  <c r="G34" i="4"/>
  <c r="AA34" i="4"/>
  <c r="AB34" i="4"/>
  <c r="AC34" i="4"/>
  <c r="AD34" i="4"/>
  <c r="AE34" i="4"/>
  <c r="AF34" i="4"/>
  <c r="H35" i="4"/>
  <c r="I35" i="4"/>
  <c r="J35" i="4"/>
  <c r="K35" i="4"/>
  <c r="L35" i="4"/>
  <c r="O35" i="4"/>
  <c r="P35" i="4"/>
  <c r="U35" i="4"/>
  <c r="V35" i="4"/>
  <c r="Y35" i="4"/>
  <c r="Z35" i="4"/>
  <c r="AA35" i="4"/>
  <c r="AB35" i="4"/>
  <c r="AC35" i="4"/>
  <c r="AD35" i="4"/>
  <c r="AE35" i="4"/>
  <c r="AF35" i="4"/>
  <c r="H36" i="4"/>
  <c r="I36" i="4"/>
  <c r="J36" i="4"/>
  <c r="K36" i="4"/>
  <c r="L36" i="4"/>
  <c r="O36" i="4"/>
  <c r="P36" i="4"/>
  <c r="U36" i="4"/>
  <c r="V36" i="4"/>
  <c r="Y36" i="4"/>
  <c r="AM36" i="4"/>
  <c r="Z36" i="4"/>
  <c r="F36" i="4"/>
  <c r="AA36" i="4"/>
  <c r="AB36" i="4"/>
  <c r="AC36" i="4"/>
  <c r="AD36" i="4"/>
  <c r="AE36" i="4"/>
  <c r="AF36" i="4"/>
  <c r="H37" i="4"/>
  <c r="I37" i="4"/>
  <c r="J37" i="4"/>
  <c r="K37" i="4"/>
  <c r="L37" i="4"/>
  <c r="O37" i="4"/>
  <c r="P37" i="4"/>
  <c r="U37" i="4"/>
  <c r="V37" i="4"/>
  <c r="Y37" i="4"/>
  <c r="Z37" i="4"/>
  <c r="F37" i="4"/>
  <c r="AA37" i="4"/>
  <c r="AB37" i="4"/>
  <c r="AC37" i="4"/>
  <c r="AD37" i="4"/>
  <c r="AE37" i="4"/>
  <c r="AF37" i="4"/>
  <c r="H38" i="4"/>
  <c r="I38" i="4"/>
  <c r="J38" i="4"/>
  <c r="K38" i="4"/>
  <c r="L38" i="4"/>
  <c r="O38" i="4"/>
  <c r="P38" i="4"/>
  <c r="U38" i="4"/>
  <c r="V38" i="4"/>
  <c r="Y38" i="4"/>
  <c r="AM38" i="4"/>
  <c r="Z38" i="4"/>
  <c r="F38" i="4"/>
  <c r="AA38" i="4"/>
  <c r="AB38" i="4"/>
  <c r="AC38" i="4"/>
  <c r="AD38" i="4"/>
  <c r="AE38" i="4"/>
  <c r="AF38" i="4"/>
  <c r="H39" i="4"/>
  <c r="I39" i="4"/>
  <c r="J39" i="4"/>
  <c r="K39" i="4"/>
  <c r="L39" i="4"/>
  <c r="O39" i="4"/>
  <c r="P39" i="4"/>
  <c r="U39" i="4"/>
  <c r="V39" i="4"/>
  <c r="Y39" i="4"/>
  <c r="Z39" i="4"/>
  <c r="AA39" i="4"/>
  <c r="AB39" i="4"/>
  <c r="AC39" i="4"/>
  <c r="AD39" i="4"/>
  <c r="AE39" i="4"/>
  <c r="AF39" i="4"/>
  <c r="I5" i="4"/>
  <c r="J5" i="4"/>
  <c r="K5" i="4"/>
  <c r="L5" i="4"/>
  <c r="O5" i="4"/>
  <c r="P5" i="4"/>
  <c r="AA5" i="4"/>
  <c r="AB5" i="4"/>
  <c r="AC5" i="4"/>
  <c r="AD5" i="4"/>
  <c r="AE5" i="4"/>
  <c r="AF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D5" i="4"/>
  <c r="E5" i="4"/>
  <c r="C5" i="4"/>
  <c r="G22" i="4"/>
  <c r="G20" i="4"/>
  <c r="G16" i="4"/>
  <c r="G28" i="4"/>
  <c r="G23" i="4"/>
  <c r="G30" i="4"/>
  <c r="G6" i="4"/>
  <c r="G37" i="4"/>
  <c r="G25" i="4"/>
  <c r="G15" i="4"/>
  <c r="G31" i="4"/>
  <c r="G35" i="4"/>
  <c r="G26" i="4"/>
  <c r="G18" i="4"/>
  <c r="G13" i="4"/>
  <c r="G39" i="4"/>
  <c r="F6" i="4"/>
  <c r="AJ6" i="4"/>
  <c r="F33" i="4"/>
  <c r="AK33" i="4"/>
  <c r="AL33" i="4"/>
  <c r="AG33" i="4"/>
  <c r="AJ33" i="4"/>
  <c r="F35" i="4"/>
  <c r="AJ35" i="4"/>
  <c r="F30" i="4"/>
  <c r="AJ30" i="4"/>
  <c r="F18" i="4"/>
  <c r="AJ18" i="4"/>
  <c r="F20" i="4"/>
  <c r="AK20" i="4"/>
  <c r="AL20" i="4"/>
  <c r="AG20" i="4"/>
  <c r="AJ20" i="4"/>
  <c r="F13" i="4"/>
  <c r="AJ13" i="4"/>
  <c r="F39" i="4"/>
  <c r="AK39" i="4"/>
  <c r="AL39" i="4"/>
  <c r="AG39" i="4"/>
  <c r="AJ39" i="4"/>
  <c r="F15" i="4"/>
  <c r="AJ15" i="4"/>
  <c r="F28" i="4"/>
  <c r="AK28" i="4"/>
  <c r="AL28" i="4"/>
  <c r="AG28" i="4"/>
  <c r="AJ28" i="4"/>
  <c r="F16" i="4"/>
  <c r="AJ16" i="4"/>
  <c r="F34" i="4"/>
  <c r="AJ34" i="4"/>
  <c r="F22" i="4"/>
  <c r="AK22" i="4"/>
  <c r="AL22" i="4"/>
  <c r="AG22" i="4"/>
  <c r="AJ22" i="4"/>
  <c r="F10" i="4"/>
  <c r="AJ10" i="4"/>
  <c r="F23" i="4"/>
  <c r="AJ23" i="4"/>
  <c r="AM14" i="4"/>
  <c r="AM21" i="4"/>
  <c r="AM30" i="4"/>
  <c r="AM33" i="4"/>
  <c r="AM9" i="4"/>
  <c r="AM28" i="4"/>
  <c r="AM16" i="4"/>
  <c r="AM35" i="4"/>
  <c r="AM23" i="4"/>
  <c r="AM11" i="4"/>
  <c r="AM18" i="4"/>
  <c r="AM37" i="4"/>
  <c r="AM39" i="4"/>
  <c r="AM27" i="4"/>
  <c r="AM15" i="4"/>
  <c r="AM34" i="4"/>
  <c r="AM22" i="4"/>
  <c r="AM10" i="4"/>
  <c r="AM6" i="4"/>
  <c r="AM5" i="4"/>
  <c r="AK6" i="4"/>
  <c r="AL6" i="4"/>
  <c r="AK7" i="4"/>
  <c r="AL7" i="4"/>
  <c r="AK9" i="4"/>
  <c r="AL9" i="4"/>
  <c r="AK10" i="4"/>
  <c r="AL10" i="4"/>
  <c r="AK11" i="4"/>
  <c r="AL11" i="4"/>
  <c r="AK12" i="4"/>
  <c r="AL12" i="4"/>
  <c r="AK13" i="4"/>
  <c r="AL13" i="4"/>
  <c r="AK14" i="4"/>
  <c r="AL14" i="4"/>
  <c r="AK15" i="4"/>
  <c r="AL15" i="4"/>
  <c r="AK16" i="4"/>
  <c r="AL16" i="4"/>
  <c r="AK17" i="4"/>
  <c r="AL17" i="4"/>
  <c r="AK18" i="4"/>
  <c r="AL18" i="4"/>
  <c r="AK19" i="4"/>
  <c r="AL19" i="4"/>
  <c r="AK21" i="4"/>
  <c r="AL21" i="4"/>
  <c r="AK23" i="4"/>
  <c r="AL23" i="4"/>
  <c r="AK24" i="4"/>
  <c r="AL24" i="4"/>
  <c r="AK25" i="4"/>
  <c r="AL25" i="4"/>
  <c r="AK26" i="4"/>
  <c r="AL26" i="4"/>
  <c r="AK27" i="4"/>
  <c r="AL27" i="4"/>
  <c r="AL32" i="4"/>
  <c r="AK30" i="4"/>
  <c r="AL30" i="4"/>
  <c r="AI30" i="1"/>
  <c r="AK31" i="4"/>
  <c r="AL31" i="4"/>
  <c r="AI31" i="1"/>
  <c r="AK32" i="4"/>
  <c r="AI32" i="1"/>
  <c r="AI33" i="1"/>
  <c r="AK34" i="4"/>
  <c r="AL34" i="4"/>
  <c r="AI34" i="1"/>
  <c r="AK35" i="4"/>
  <c r="AL35" i="4"/>
  <c r="AI35" i="1"/>
  <c r="AK36" i="4"/>
  <c r="AL36" i="4"/>
  <c r="AI36" i="1"/>
  <c r="AK37" i="4"/>
  <c r="AL37" i="4"/>
  <c r="AI37" i="1"/>
  <c r="AK38" i="4"/>
  <c r="AL38" i="4"/>
  <c r="AI38" i="1"/>
  <c r="AI39" i="1"/>
  <c r="AG30" i="4"/>
  <c r="AG18" i="4"/>
  <c r="AG16" i="4"/>
  <c r="AG10" i="4"/>
  <c r="AG13" i="4"/>
  <c r="AG35" i="4"/>
  <c r="AG23" i="4"/>
  <c r="AG6" i="4"/>
  <c r="AI5" i="4"/>
  <c r="AK29" i="4"/>
  <c r="AL29" i="4"/>
  <c r="AL5" i="4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G45" i="1"/>
  <c r="AG31" i="4"/>
  <c r="AJ31" i="4"/>
  <c r="AJ38" i="4"/>
  <c r="G38" i="4"/>
  <c r="AG38" i="4"/>
  <c r="AJ26" i="4"/>
  <c r="AG26" i="4"/>
  <c r="G21" i="4"/>
  <c r="AG21" i="4"/>
  <c r="AJ21" i="4"/>
  <c r="AJ9" i="4"/>
  <c r="G9" i="4"/>
  <c r="AG9" i="4"/>
  <c r="AJ37" i="4"/>
  <c r="AG37" i="4"/>
  <c r="AG32" i="4"/>
  <c r="AJ32" i="4"/>
  <c r="AJ36" i="4"/>
  <c r="G36" i="4"/>
  <c r="AG36" i="4"/>
  <c r="AJ12" i="4"/>
  <c r="G12" i="4"/>
  <c r="AG12" i="4"/>
  <c r="F19" i="4"/>
  <c r="F24" i="4"/>
  <c r="K28" i="5"/>
  <c r="L28" i="5"/>
  <c r="AG15" i="4"/>
  <c r="L36" i="5"/>
  <c r="J14" i="5"/>
  <c r="J21" i="5"/>
  <c r="J24" i="5"/>
  <c r="J26" i="5"/>
  <c r="J31" i="5"/>
  <c r="AG34" i="4"/>
  <c r="F27" i="4"/>
  <c r="K8" i="5"/>
  <c r="K26" i="5"/>
  <c r="L31" i="5"/>
  <c r="F14" i="4"/>
  <c r="L10" i="5"/>
  <c r="L34" i="5"/>
  <c r="AM32" i="4"/>
  <c r="F25" i="4"/>
  <c r="F7" i="4"/>
  <c r="K13" i="5"/>
  <c r="F17" i="4"/>
  <c r="F29" i="4"/>
  <c r="K33" i="5"/>
  <c r="AM17" i="4"/>
  <c r="AG25" i="4"/>
  <c r="AJ25" i="4"/>
  <c r="AG29" i="4"/>
  <c r="AJ29" i="4"/>
  <c r="AG17" i="4"/>
  <c r="AJ17" i="4"/>
  <c r="AJ7" i="4"/>
  <c r="AG7" i="4"/>
  <c r="AJ14" i="4"/>
  <c r="AJ19" i="4"/>
  <c r="AJ24" i="4"/>
  <c r="AJ27" i="4"/>
  <c r="AG14" i="4"/>
  <c r="AG19" i="4"/>
  <c r="AG24" i="4"/>
  <c r="AG27" i="4"/>
  <c r="G8" i="4"/>
  <c r="H9" i="5"/>
  <c r="L9" i="5"/>
  <c r="F8" i="4"/>
  <c r="AJ8" i="4"/>
  <c r="AM8" i="4"/>
  <c r="AL8" i="4"/>
  <c r="AG5" i="4"/>
  <c r="AJ5" i="4"/>
  <c r="L12" i="5"/>
  <c r="K12" i="5"/>
  <c r="J12" i="5"/>
  <c r="F11" i="4"/>
  <c r="AF43" i="1"/>
  <c r="AG8" i="4"/>
  <c r="K43" i="5"/>
  <c r="J9" i="5"/>
  <c r="K41" i="5"/>
  <c r="K9" i="5"/>
  <c r="K42" i="5"/>
  <c r="AG11" i="4"/>
  <c r="AJ11" i="4"/>
  <c r="AJ40" i="4"/>
  <c r="AG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PSI</author>
  </authors>
  <commentList>
    <comment ref="C4" authorId="0" shapeId="0" xr:uid="{9E388E0F-C116-417C-94DF-93D2EF27739C}">
      <text>
        <r>
          <rPr>
            <b/>
            <sz val="9"/>
            <color indexed="81"/>
            <rFont val="Tahoma"/>
            <family val="2"/>
          </rPr>
          <t xml:space="preserve">1) ParaVinyl = PVC
2) ParaBass = Wood
3) ParaRustic = Wood (natural grain of the wood feel &amp; look)
4) ParaAlum = Aluminium </t>
        </r>
      </text>
    </comment>
  </commentList>
</comments>
</file>

<file path=xl/sharedStrings.xml><?xml version="1.0" encoding="utf-8"?>
<sst xmlns="http://schemas.openxmlformats.org/spreadsheetml/2006/main" count="422" uniqueCount="300">
  <si>
    <t>No</t>
  </si>
  <si>
    <t>Width (mm)</t>
  </si>
  <si>
    <t>Drop (mm)</t>
  </si>
  <si>
    <t xml:space="preserve">Material </t>
  </si>
  <si>
    <t>Louver Size</t>
  </si>
  <si>
    <t>L</t>
  </si>
  <si>
    <t>R</t>
  </si>
  <si>
    <t>T</t>
  </si>
  <si>
    <t>B</t>
  </si>
  <si>
    <t>Yes</t>
  </si>
  <si>
    <t>Material</t>
  </si>
  <si>
    <t xml:space="preserve">Color </t>
  </si>
  <si>
    <t>Sliding</t>
  </si>
  <si>
    <t>Bi-Fold</t>
  </si>
  <si>
    <t>Installation style (Fitting)</t>
  </si>
  <si>
    <t>Panel Layout Code</t>
  </si>
  <si>
    <t xml:space="preserve">Frame Type Code </t>
  </si>
  <si>
    <t>Tiltrod</t>
  </si>
  <si>
    <t>Left</t>
  </si>
  <si>
    <t>Middle</t>
  </si>
  <si>
    <t>Right</t>
  </si>
  <si>
    <t xml:space="preserve">Stick Tiltrod Control </t>
  </si>
  <si>
    <t>Item No</t>
  </si>
  <si>
    <t>Room Location</t>
  </si>
  <si>
    <t>Tilt System</t>
  </si>
  <si>
    <t>Special see Note</t>
  </si>
  <si>
    <t xml:space="preserve">Hinge </t>
  </si>
  <si>
    <t>Shutter (Fitting)</t>
  </si>
  <si>
    <t>No Of Panel</t>
  </si>
  <si>
    <t>Frame Type</t>
  </si>
  <si>
    <t>CV</t>
  </si>
  <si>
    <t>Rod</t>
  </si>
  <si>
    <t>U Channel</t>
  </si>
  <si>
    <t>Hinge Colour</t>
  </si>
  <si>
    <t>Total Sqm</t>
  </si>
  <si>
    <t>Fitting
In / Out</t>
  </si>
  <si>
    <t>4th
T Post</t>
  </si>
  <si>
    <t>3rd
T Post</t>
  </si>
  <si>
    <t>2nd
T Post</t>
  </si>
  <si>
    <r>
      <rPr>
        <b/>
        <sz val="8"/>
        <color rgb="FF0000FF"/>
        <rFont val="Arial"/>
        <family val="2"/>
      </rPr>
      <t>If Rod</t>
    </r>
    <r>
      <rPr>
        <b/>
        <sz val="8"/>
        <color rgb="FFFF000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
Then</t>
    </r>
  </si>
  <si>
    <t>N/A</t>
  </si>
  <si>
    <t>No Of Midrail</t>
  </si>
  <si>
    <t>No Of 
T Post</t>
  </si>
  <si>
    <t xml:space="preserve">Description </t>
  </si>
  <si>
    <t>Standard Colour’s</t>
  </si>
  <si>
    <r>
      <t xml:space="preserve">2800 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</t>
    </r>
  </si>
  <si>
    <r>
      <t xml:space="preserve">3200 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</t>
    </r>
  </si>
  <si>
    <t>Special shapes</t>
  </si>
  <si>
    <t>Limited (Please Call Us)</t>
  </si>
  <si>
    <t>Yes, all types</t>
  </si>
  <si>
    <t>1 to 2%</t>
  </si>
  <si>
    <t>Special Colour’s</t>
  </si>
  <si>
    <t>1 to 3%</t>
  </si>
  <si>
    <t>Stained Colour’s</t>
  </si>
  <si>
    <t>Top, Mid &amp; Bottom Rail Size</t>
  </si>
  <si>
    <t>Frame</t>
  </si>
  <si>
    <r>
      <t xml:space="preserve">Split Louver - </t>
    </r>
    <r>
      <rPr>
        <sz val="10"/>
        <color theme="1"/>
        <rFont val="Arial"/>
        <family val="2"/>
      </rPr>
      <t xml:space="preserve">Tilt System
</t>
    </r>
    <r>
      <rPr>
        <sz val="9"/>
        <color theme="1"/>
        <rFont val="Arial"/>
        <family val="2"/>
      </rPr>
      <t>(No of Louvers open-close in 1 sections)</t>
    </r>
  </si>
  <si>
    <r>
      <t xml:space="preserve">Up to 80mm
</t>
    </r>
    <r>
      <rPr>
        <sz val="9"/>
        <color theme="1"/>
        <rFont val="Arial"/>
        <family val="2"/>
      </rPr>
      <t>(Adjusted to size of Panel &amp; to fit Louvers within)</t>
    </r>
  </si>
  <si>
    <t xml:space="preserve">Design / Style of  frame required
</t>
  </si>
  <si>
    <t>This Order, Total Number of Windows  =</t>
  </si>
  <si>
    <r>
      <t xml:space="preserve">Your </t>
    </r>
    <r>
      <rPr>
        <b/>
        <sz val="9"/>
        <color rgb="FF0000FF"/>
        <rFont val="Arial"/>
        <family val="2"/>
      </rPr>
      <t xml:space="preserve">Company ID </t>
    </r>
    <r>
      <rPr>
        <b/>
        <sz val="9"/>
        <rFont val="Arial"/>
        <family val="2"/>
      </rPr>
      <t>at PSI:</t>
    </r>
  </si>
  <si>
    <t>Your Order Date:</t>
  </si>
  <si>
    <t>Your Customer Name:</t>
  </si>
  <si>
    <t>2nd
Midrail</t>
  </si>
  <si>
    <t>1st
Midrail</t>
  </si>
  <si>
    <t>3rd Midrail</t>
  </si>
  <si>
    <t>1st
T Post</t>
  </si>
  <si>
    <r>
      <rPr>
        <b/>
        <sz val="8"/>
        <rFont val="Arial"/>
        <family val="2"/>
      </rPr>
      <t>The type of fitting</t>
    </r>
    <r>
      <rPr>
        <sz val="8"/>
        <rFont val="Arial"/>
        <family val="2"/>
      </rPr>
      <t xml:space="preserve">
Hinge 
U Chanel
Sliding
BiFold</t>
    </r>
  </si>
  <si>
    <t>Color</t>
  </si>
  <si>
    <t>No of Panels in the Window</t>
  </si>
  <si>
    <r>
      <t xml:space="preserve">Sqm
</t>
    </r>
    <r>
      <rPr>
        <sz val="8"/>
        <color rgb="FFC00000"/>
        <rFont val="Arial"/>
        <family val="2"/>
      </rPr>
      <t>See Note Below</t>
    </r>
  </si>
  <si>
    <r>
      <rPr>
        <b/>
        <sz val="9"/>
        <color rgb="FFC00000"/>
        <rFont val="Arial"/>
        <family val="2"/>
      </rPr>
      <t xml:space="preserve">Note: </t>
    </r>
    <r>
      <rPr>
        <sz val="9"/>
        <rFont val="Arial"/>
        <family val="2"/>
      </rPr>
      <t xml:space="preserve">Sqm </t>
    </r>
    <r>
      <rPr>
        <sz val="9"/>
        <color rgb="FFC00000"/>
        <rFont val="Arial"/>
        <family val="2"/>
      </rPr>
      <t xml:space="preserve"> </t>
    </r>
    <r>
      <rPr>
        <sz val="9"/>
        <rFont val="Arial"/>
        <family val="2"/>
      </rPr>
      <t>is calculated from edge to edge of frame</t>
    </r>
  </si>
  <si>
    <t>4th Midrail</t>
  </si>
  <si>
    <t>FaceFit (OUT)</t>
  </si>
  <si>
    <t>RecessFit (IN)</t>
  </si>
  <si>
    <t>Left
Frame</t>
  </si>
  <si>
    <t>Right
Frame</t>
  </si>
  <si>
    <t>Top
Frame</t>
  </si>
  <si>
    <t>Bottom
Frame</t>
  </si>
  <si>
    <r>
      <t xml:space="preserve">Your </t>
    </r>
    <r>
      <rPr>
        <b/>
        <sz val="10"/>
        <color rgb="FF0000FF"/>
        <rFont val="Arial"/>
        <family val="2"/>
      </rPr>
      <t xml:space="preserve">Company ID </t>
    </r>
    <r>
      <rPr>
        <b/>
        <sz val="10"/>
        <rFont val="Arial"/>
        <family val="2"/>
      </rPr>
      <t>at PSI:</t>
    </r>
  </si>
  <si>
    <t>Midrail</t>
  </si>
  <si>
    <t>T Post</t>
  </si>
  <si>
    <t>No Of Midrail and T Post</t>
  </si>
  <si>
    <t>Even UnEven Midrail and T Post</t>
  </si>
  <si>
    <t>Even</t>
  </si>
  <si>
    <t>UnEven</t>
  </si>
  <si>
    <t>T-Post</t>
  </si>
  <si>
    <t>Shutter Type</t>
  </si>
  <si>
    <t>No Hinge</t>
  </si>
  <si>
    <t>SPECIAL Instructions (Notes)</t>
  </si>
  <si>
    <t>Sliding Track on Frame</t>
  </si>
  <si>
    <t>BiFold Track on Frame</t>
  </si>
  <si>
    <t>Sliding Track NOT on frame</t>
  </si>
  <si>
    <t>BiFold Track NOT on frame</t>
  </si>
  <si>
    <t>For Sliding</t>
  </si>
  <si>
    <t>For BiFold</t>
  </si>
  <si>
    <t>No Frame</t>
  </si>
  <si>
    <t>Call About This</t>
  </si>
  <si>
    <r>
      <t xml:space="preserve">3100 mm </t>
    </r>
    <r>
      <rPr>
        <b/>
        <sz val="10"/>
        <color theme="1"/>
        <rFont val="Arial"/>
        <family val="2"/>
      </rPr>
      <t>W</t>
    </r>
    <r>
      <rPr>
        <sz val="10"/>
        <color theme="1"/>
        <rFont val="Arial"/>
        <family val="2"/>
      </rPr>
      <t xml:space="preserve"> x 2800 mm </t>
    </r>
    <r>
      <rPr>
        <b/>
        <sz val="10"/>
        <color theme="1"/>
        <rFont val="Arial"/>
        <family val="2"/>
      </rPr>
      <t>H</t>
    </r>
  </si>
  <si>
    <t>0.5mm to 0.7mm</t>
  </si>
  <si>
    <t>Special Shapes Including Bay &amp; Corner window Bi-Fold &amp; Sliding</t>
  </si>
  <si>
    <t>1mm to 2mm</t>
  </si>
  <si>
    <r>
      <t>MAX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Frame Size 
Single continuous no joints</t>
    </r>
  </si>
  <si>
    <r>
      <rPr>
        <b/>
        <sz val="10"/>
        <color indexed="8"/>
        <rFont val="Arial"/>
        <family val="2"/>
      </rPr>
      <t>Frame Sides</t>
    </r>
    <r>
      <rPr>
        <sz val="10"/>
        <color indexed="8"/>
        <rFont val="Arial"/>
        <family val="2"/>
      </rPr>
      <t xml:space="preserve">
</t>
    </r>
    <r>
      <rPr>
        <sz val="9"/>
        <rFont val="Arial"/>
        <family val="2"/>
      </rPr>
      <t>If</t>
    </r>
    <r>
      <rPr>
        <sz val="9"/>
        <color rgb="FFC00000"/>
        <rFont val="Arial"/>
        <family val="2"/>
      </rPr>
      <t xml:space="preserve"> "</t>
    </r>
    <r>
      <rPr>
        <b/>
        <sz val="9"/>
        <color rgb="FFC00000"/>
        <rFont val="Arial"/>
        <family val="2"/>
      </rPr>
      <t>U Chane</t>
    </r>
    <r>
      <rPr>
        <sz val="9"/>
        <color rgb="FFC00000"/>
        <rFont val="Arial"/>
        <family val="2"/>
      </rPr>
      <t xml:space="preserve">l" </t>
    </r>
    <r>
      <rPr>
        <sz val="9"/>
        <rFont val="Arial"/>
        <family val="2"/>
      </rPr>
      <t>then only Top &amp; Bottom</t>
    </r>
    <r>
      <rPr>
        <sz val="9"/>
        <color rgb="FFC00000"/>
        <rFont val="Arial"/>
        <family val="2"/>
      </rPr>
      <t xml:space="preserve">
"</t>
    </r>
    <r>
      <rPr>
        <b/>
        <sz val="9"/>
        <color rgb="FFC00000"/>
        <rFont val="Arial"/>
        <family val="2"/>
      </rPr>
      <t xml:space="preserve">Sliding &amp; Bifold" </t>
    </r>
    <r>
      <rPr>
        <sz val="9"/>
        <rFont val="Arial"/>
        <family val="2"/>
      </rPr>
      <t>Track can be on Frame or without frame (Direct mount)</t>
    </r>
    <r>
      <rPr>
        <sz val="10"/>
        <color rgb="FFC00000"/>
        <rFont val="Arial"/>
        <family val="2"/>
      </rPr>
      <t xml:space="preserve">
</t>
    </r>
  </si>
  <si>
    <t>1 to 4%</t>
  </si>
  <si>
    <t>1 to 6%</t>
  </si>
  <si>
    <r>
      <t xml:space="preserve">Frameless Shutters </t>
    </r>
    <r>
      <rPr>
        <b/>
        <sz val="10"/>
        <color rgb="FF0000FF"/>
        <rFont val="Arial"/>
        <family val="2"/>
      </rPr>
      <t xml:space="preserve">Strait on Panels </t>
    </r>
  </si>
  <si>
    <t>ParaRustic</t>
  </si>
  <si>
    <t>ParaBass</t>
  </si>
  <si>
    <t xml:space="preserve">ParaVinyl </t>
  </si>
  <si>
    <t>ParaAlum</t>
  </si>
  <si>
    <r>
      <rPr>
        <b/>
        <sz val="8"/>
        <rFont val="Arial"/>
        <family val="2"/>
      </rPr>
      <t>Width</t>
    </r>
    <r>
      <rPr>
        <sz val="8"/>
        <rFont val="Arial"/>
        <family val="2"/>
      </rPr>
      <t xml:space="preserve">
Measure at 3 points Top, Middle, Bottom </t>
    </r>
    <r>
      <rPr>
        <b/>
        <sz val="8"/>
        <color rgb="FFFF0000"/>
        <rFont val="Arial"/>
        <family val="2"/>
      </rPr>
      <t xml:space="preserve">provide the shortest </t>
    </r>
  </si>
  <si>
    <r>
      <rPr>
        <b/>
        <sz val="8"/>
        <rFont val="Arial"/>
        <family val="2"/>
      </rPr>
      <t>Width</t>
    </r>
    <r>
      <rPr>
        <sz val="8"/>
        <rFont val="Arial"/>
        <family val="2"/>
      </rPr>
      <t xml:space="preserve">
Measure at 3 points Left, Centre, Right </t>
    </r>
    <r>
      <rPr>
        <b/>
        <sz val="8"/>
        <color rgb="FFFF0000"/>
        <rFont val="Arial"/>
        <family val="2"/>
      </rPr>
      <t xml:space="preserve">provide the shortest </t>
    </r>
  </si>
  <si>
    <t xml:space="preserve">Its IMPORTANT  you check info below  about deductions </t>
  </si>
  <si>
    <t xml:space="preserve">  &gt;&gt;&gt; Its IMPORTANT  you check info below.</t>
  </si>
  <si>
    <t>Plantation Shutters Order Form</t>
  </si>
  <si>
    <t>Special Colours (SPL)</t>
  </si>
  <si>
    <t>Water/Moisture resistant</t>
  </si>
  <si>
    <t>Midrail Position</t>
  </si>
  <si>
    <r>
      <t xml:space="preserve">1 to 25mm </t>
    </r>
    <r>
      <rPr>
        <sz val="9"/>
        <color theme="1"/>
        <rFont val="Arial"/>
        <family val="2"/>
      </rPr>
      <t>(Adjusted to fit Louvers within)</t>
    </r>
  </si>
  <si>
    <r>
      <rPr>
        <b/>
        <sz val="16"/>
        <color theme="1"/>
        <rFont val="Arial"/>
        <family val="2"/>
      </rPr>
      <t>ParaVinyl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PVC</t>
    </r>
  </si>
  <si>
    <r>
      <rPr>
        <b/>
        <sz val="16"/>
        <color theme="1"/>
        <rFont val="Arial"/>
        <family val="2"/>
      </rPr>
      <t>ParaBass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Wood</t>
    </r>
  </si>
  <si>
    <r>
      <rPr>
        <b/>
        <sz val="16"/>
        <color theme="1"/>
        <rFont val="Arial"/>
        <family val="2"/>
      </rPr>
      <t>ParaAlum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Aluminium</t>
    </r>
  </si>
  <si>
    <r>
      <rPr>
        <b/>
        <sz val="28"/>
        <rFont val="Cinzel"/>
        <family val="3"/>
      </rPr>
      <t>Para Shutters</t>
    </r>
    <r>
      <rPr>
        <sz val="12"/>
        <rFont val="Cinzel Black"/>
        <family val="3"/>
      </rPr>
      <t/>
    </r>
  </si>
  <si>
    <r>
      <rPr>
        <b/>
        <sz val="10"/>
        <color theme="1"/>
        <rFont val="Arial"/>
        <family val="2"/>
      </rPr>
      <t>4 Size</t>
    </r>
    <r>
      <rPr>
        <sz val="10"/>
        <color theme="1"/>
        <rFont val="Arial"/>
        <family val="2"/>
      </rPr>
      <t xml:space="preserve"> Louvers / Blades
64mm 76mm  89mm  114mm</t>
    </r>
  </si>
  <si>
    <t>Louvre / Blades sizes</t>
  </si>
  <si>
    <r>
      <rPr>
        <b/>
        <sz val="8"/>
        <rFont val="Arial"/>
        <family val="2"/>
      </rPr>
      <t>To Avoid confusion when installing</t>
    </r>
    <r>
      <rPr>
        <sz val="8"/>
        <rFont val="Arial"/>
        <family val="2"/>
      </rPr>
      <t xml:space="preserve"> it is recommended that you name the location where the shutters is to be installed</t>
    </r>
  </si>
  <si>
    <r>
      <rPr>
        <sz val="8"/>
        <color rgb="FFFF0000"/>
        <rFont val="Arial"/>
        <family val="2"/>
      </rPr>
      <t>If  TPost Required</t>
    </r>
    <r>
      <rPr>
        <sz val="8"/>
        <rFont val="Arial"/>
        <family val="2"/>
      </rPr>
      <t xml:space="preserve">
Num Of Tpost</t>
    </r>
  </si>
  <si>
    <r>
      <rPr>
        <sz val="8"/>
        <color rgb="FFFF0000"/>
        <rFont val="Arial"/>
        <family val="2"/>
      </rPr>
      <t>If Midrail Required</t>
    </r>
    <r>
      <rPr>
        <sz val="8"/>
        <rFont val="Arial"/>
        <family val="2"/>
      </rPr>
      <t xml:space="preserve">
Num Of Midrail</t>
    </r>
  </si>
  <si>
    <r>
      <t xml:space="preserve">Order Name: 
</t>
    </r>
    <r>
      <rPr>
        <b/>
        <sz val="8"/>
        <rFont val="Arial"/>
        <family val="2"/>
      </rPr>
      <t>(Your Customer Name)</t>
    </r>
  </si>
  <si>
    <t>Colour Match</t>
  </si>
  <si>
    <t>No None</t>
  </si>
  <si>
    <r>
      <rPr>
        <sz val="8"/>
        <rFont val="Arial"/>
        <family val="2"/>
      </rPr>
      <t>Tilt System</t>
    </r>
    <r>
      <rPr>
        <b/>
        <sz val="9"/>
        <color rgb="FFFF0000"/>
        <rFont val="Arial"/>
        <family val="2"/>
      </rPr>
      <t xml:space="preserve">
If Rod </t>
    </r>
    <r>
      <rPr>
        <sz val="8"/>
        <color indexed="8"/>
        <rFont val="Arial"/>
        <family val="2"/>
      </rPr>
      <t xml:space="preserve">
Then</t>
    </r>
  </si>
  <si>
    <r>
      <rPr>
        <b/>
        <sz val="10"/>
        <color rgb="FFFF33CC"/>
        <rFont val="Arial"/>
        <family val="2"/>
      </rPr>
      <t>If MidRail Required</t>
    </r>
    <r>
      <rPr>
        <b/>
        <sz val="9"/>
        <color rgb="FFFF33CC"/>
        <rFont val="Arial"/>
        <family val="2"/>
      </rPr>
      <t xml:space="preserve">
</t>
    </r>
    <r>
      <rPr>
        <sz val="9"/>
        <color rgb="FFFF0000"/>
        <rFont val="Arial"/>
        <family val="2"/>
      </rPr>
      <t>If Midrail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to be </t>
    </r>
    <r>
      <rPr>
        <b/>
        <sz val="9"/>
        <color rgb="FFFF0000"/>
        <rFont val="Arial"/>
        <family val="2"/>
      </rPr>
      <t>Evenly</t>
    </r>
    <r>
      <rPr>
        <sz val="9"/>
        <color rgb="FFFF0000"/>
        <rFont val="Arial"/>
        <family val="2"/>
      </rPr>
      <t xml:space="preserve"> distributed </t>
    </r>
    <r>
      <rPr>
        <sz val="9"/>
        <rFont val="Arial"/>
        <family val="2"/>
      </rPr>
      <t xml:space="preserve">then no need to put measurement, just select "Midrail = Even" </t>
    </r>
    <r>
      <rPr>
        <b/>
        <sz val="9"/>
        <rFont val="Arial"/>
        <family val="2"/>
      </rPr>
      <t>and</t>
    </r>
    <r>
      <rPr>
        <sz val="9"/>
        <rFont val="Arial"/>
        <family val="2"/>
      </rPr>
      <t xml:space="preserve"> "No Of Midrail = (How Many)" 
</t>
    </r>
    <r>
      <rPr>
        <sz val="9"/>
        <color rgb="FFFF0000"/>
        <rFont val="Arial"/>
        <family val="2"/>
      </rPr>
      <t xml:space="preserve">If Midrail to be </t>
    </r>
    <r>
      <rPr>
        <b/>
        <sz val="9"/>
        <color rgb="FFFF0000"/>
        <rFont val="Arial"/>
        <family val="2"/>
      </rPr>
      <t>UnEvenly</t>
    </r>
    <r>
      <rPr>
        <sz val="9"/>
        <color rgb="FFFF0000"/>
        <rFont val="Arial"/>
        <family val="2"/>
      </rPr>
      <t xml:space="preserve"> distributed</t>
    </r>
    <r>
      <rPr>
        <sz val="9"/>
        <rFont val="Arial"/>
        <family val="2"/>
      </rPr>
      <t xml:space="preserve"> then for each midrail, measure from Bottom of the window to where you want the Midrail - for every midrail repeat the same</t>
    </r>
  </si>
  <si>
    <r>
      <rPr>
        <b/>
        <sz val="10"/>
        <color rgb="FF9900CC"/>
        <rFont val="Arial"/>
        <family val="2"/>
      </rPr>
      <t>If T-Post Required</t>
    </r>
    <r>
      <rPr>
        <b/>
        <sz val="9"/>
        <color rgb="FF9900CC"/>
        <rFont val="Arial"/>
        <family val="2"/>
      </rPr>
      <t xml:space="preserve">
</t>
    </r>
    <r>
      <rPr>
        <sz val="9"/>
        <color rgb="FFFF0000"/>
        <rFont val="Arial"/>
        <family val="2"/>
      </rPr>
      <t>If T-Post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to be E</t>
    </r>
    <r>
      <rPr>
        <b/>
        <sz val="9"/>
        <color rgb="FFFF0000"/>
        <rFont val="Arial"/>
        <family val="2"/>
      </rPr>
      <t>venly</t>
    </r>
    <r>
      <rPr>
        <sz val="9"/>
        <color rgb="FFFF0000"/>
        <rFont val="Arial"/>
        <family val="2"/>
      </rPr>
      <t xml:space="preserve"> distributed </t>
    </r>
    <r>
      <rPr>
        <sz val="9"/>
        <rFont val="Arial"/>
        <family val="2"/>
      </rPr>
      <t xml:space="preserve">then no need to put measurement, just select "T-Post = Even" </t>
    </r>
    <r>
      <rPr>
        <b/>
        <sz val="9"/>
        <rFont val="Arial"/>
        <family val="2"/>
      </rPr>
      <t>and</t>
    </r>
    <r>
      <rPr>
        <sz val="9"/>
        <rFont val="Arial"/>
        <family val="2"/>
      </rPr>
      <t xml:space="preserve"> "No Of T-Post" = (How Many)" 
</t>
    </r>
    <r>
      <rPr>
        <sz val="9"/>
        <color rgb="FFFF0000"/>
        <rFont val="Arial"/>
        <family val="2"/>
      </rPr>
      <t xml:space="preserve">If T-Post to be </t>
    </r>
    <r>
      <rPr>
        <b/>
        <sz val="9"/>
        <color rgb="FFFF0000"/>
        <rFont val="Arial"/>
        <family val="2"/>
      </rPr>
      <t xml:space="preserve">UnEvenly </t>
    </r>
    <r>
      <rPr>
        <sz val="9"/>
        <color rgb="FFFF0000"/>
        <rFont val="Arial"/>
        <family val="2"/>
      </rPr>
      <t>distributed</t>
    </r>
    <r>
      <rPr>
        <sz val="9"/>
        <rFont val="Arial"/>
        <family val="2"/>
      </rPr>
      <t xml:space="preserve"> for each T-Post, measure from left-hand side of the window to where you want the T-Post - for every T Post repeat the same</t>
    </r>
  </si>
  <si>
    <r>
      <t xml:space="preserve">3500 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</t>
    </r>
  </si>
  <si>
    <r>
      <t xml:space="preserve">4000 mm </t>
    </r>
    <r>
      <rPr>
        <b/>
        <sz val="10"/>
        <color theme="1"/>
        <rFont val="Arial"/>
        <family val="2"/>
      </rPr>
      <t>W</t>
    </r>
    <r>
      <rPr>
        <sz val="10"/>
        <color theme="1"/>
        <rFont val="Arial"/>
        <family val="2"/>
      </rPr>
      <t xml:space="preserve"> x 3200 mm </t>
    </r>
    <r>
      <rPr>
        <b/>
        <sz val="10"/>
        <color theme="1"/>
        <rFont val="Arial"/>
        <family val="2"/>
      </rPr>
      <t>H</t>
    </r>
  </si>
  <si>
    <r>
      <t xml:space="preserve">4500 mm </t>
    </r>
    <r>
      <rPr>
        <b/>
        <sz val="10"/>
        <color theme="1"/>
        <rFont val="Arial"/>
        <family val="2"/>
      </rPr>
      <t>W</t>
    </r>
    <r>
      <rPr>
        <sz val="10"/>
        <color theme="1"/>
        <rFont val="Arial"/>
        <family val="2"/>
      </rPr>
      <t xml:space="preserve"> x 3500 mm </t>
    </r>
    <r>
      <rPr>
        <b/>
        <sz val="10"/>
        <color theme="1"/>
        <rFont val="Arial"/>
        <family val="2"/>
      </rPr>
      <t>H</t>
    </r>
  </si>
  <si>
    <t>Frame
L R</t>
  </si>
  <si>
    <t>Frame
T B</t>
  </si>
  <si>
    <r>
      <rPr>
        <b/>
        <sz val="22"/>
        <rFont val="Cinzel"/>
        <family val="3"/>
      </rPr>
      <t>Para Shutters</t>
    </r>
    <r>
      <rPr>
        <sz val="12"/>
        <rFont val="Cinzel Black"/>
        <family val="3"/>
      </rPr>
      <t/>
    </r>
  </si>
  <si>
    <r>
      <rPr>
        <b/>
        <sz val="16"/>
        <color rgb="FFFF00FF"/>
        <rFont val="Arial"/>
        <family val="2"/>
      </rPr>
      <t>Corner Window</t>
    </r>
    <r>
      <rPr>
        <b/>
        <sz val="14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ONLY if Z Frame</t>
    </r>
    <r>
      <rPr>
        <b/>
        <sz val="14"/>
        <color theme="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Deduct 13mm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>ONLY from Width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on Left and Right Window</t>
    </r>
  </si>
  <si>
    <t>STD - Vivid White - TS05
STD - Oyster White - 1013
STD - Cream - 9001
STD - Signal White - 9003
STD - Ivory Sand - 9010
STD - Traffic White - 9016</t>
  </si>
  <si>
    <t>SPL - Grey White - 0451
SPL - Cream Grey - 0452
SPL - Brown Grey - 0453
SPL - Moss Grey - 7003
SPL - Signal Grey - 7004
SPL - Black Grey - 7021
SPL - Dusty Grey - 7037
SPL - Traffic Grey - 7043</t>
  </si>
  <si>
    <t>STD - Vivid White - TS05</t>
  </si>
  <si>
    <t>STD - Oyster White - 1013</t>
  </si>
  <si>
    <t>STD - Cream - 9001</t>
  </si>
  <si>
    <t>STD - Signal White - 9003</t>
  </si>
  <si>
    <t>STD - Ivory Sand - 9010</t>
  </si>
  <si>
    <t>STD - Traffic White - 9016</t>
  </si>
  <si>
    <t>SPL - Grey White - 0451</t>
  </si>
  <si>
    <t>SPL - Cream Grey - 0452</t>
  </si>
  <si>
    <t>SPL - Brown Grey - 0453</t>
  </si>
  <si>
    <t>SPL - Moss Grey - 7003</t>
  </si>
  <si>
    <t>SPL - Signal Grey - 7004</t>
  </si>
  <si>
    <t>SPL - Black Grey - 7021</t>
  </si>
  <si>
    <t>SPL - Dusty Grey - 7037</t>
  </si>
  <si>
    <t>SPL - Traffic Grey - 7043</t>
  </si>
  <si>
    <t>STN - Old White - 0411</t>
  </si>
  <si>
    <t>STN - Beach White - 0412</t>
  </si>
  <si>
    <t>STN - Natural - 0414</t>
  </si>
  <si>
    <t>STN - Honey - 0415</t>
  </si>
  <si>
    <t>STN - Chocolate - 0416</t>
  </si>
  <si>
    <t>STN - Dark Chocolate - 0417</t>
  </si>
  <si>
    <t>STN - Rustic Grey - 0418</t>
  </si>
  <si>
    <t>STN - Antique Brown - 0419</t>
  </si>
  <si>
    <t>STN - Walnut - 0420</t>
  </si>
  <si>
    <t>STN - Wenge - 0421</t>
  </si>
  <si>
    <t>STN - Matte Black - 0413</t>
  </si>
  <si>
    <t>RST - Fern - TS30</t>
  </si>
  <si>
    <t>RST - Branch - TS31</t>
  </si>
  <si>
    <t>RST -  Bark - TS32</t>
  </si>
  <si>
    <t>RST - White Grained - TS40</t>
  </si>
  <si>
    <r>
      <rPr>
        <b/>
        <sz val="10"/>
        <color theme="1"/>
        <rFont val="Arial"/>
        <family val="2"/>
      </rPr>
      <t>1 Size</t>
    </r>
    <r>
      <rPr>
        <sz val="10"/>
        <color theme="1"/>
        <rFont val="Arial"/>
        <family val="2"/>
      </rPr>
      <t xml:space="preserve"> Louver / Blade 89mm 
</t>
    </r>
    <r>
      <rPr>
        <b/>
        <sz val="10"/>
        <color rgb="FFC00000"/>
        <rFont val="Arial"/>
        <family val="2"/>
      </rPr>
      <t>Coming Soon</t>
    </r>
    <r>
      <rPr>
        <sz val="10"/>
        <color theme="1"/>
        <rFont val="Arial"/>
        <family val="2"/>
      </rPr>
      <t xml:space="preserve"> 64mm 114mm</t>
    </r>
  </si>
  <si>
    <r>
      <rPr>
        <b/>
        <sz val="10"/>
        <color theme="1"/>
        <rFont val="Arial"/>
        <family val="2"/>
      </rPr>
      <t>5 Size</t>
    </r>
    <r>
      <rPr>
        <sz val="10"/>
        <color theme="1"/>
        <rFont val="Arial"/>
        <family val="2"/>
      </rPr>
      <t xml:space="preserve"> Louvers / Blades
50mm 64mm 76mm 89mm 114mm</t>
    </r>
  </si>
  <si>
    <t>ParaAlum - A12</t>
  </si>
  <si>
    <t>ParaAlum - A11</t>
  </si>
  <si>
    <t>ParaAlum - A10</t>
  </si>
  <si>
    <t>ParaAlum - A9</t>
  </si>
  <si>
    <t>ParaAlum - A8</t>
  </si>
  <si>
    <t>ParaAlum - A7</t>
  </si>
  <si>
    <t>ParaAlum - A6</t>
  </si>
  <si>
    <t>ParaAlum - A5</t>
  </si>
  <si>
    <t>ParaAlum - A3</t>
  </si>
  <si>
    <t>ParaAlum - A4</t>
  </si>
  <si>
    <t>ParaAlum - A12  |  ParaAlum - A11
ParaAlum - A10  |  ParaAlum - A9
ParaAlum - A8  |  ParaAlum - A7
ParaAlum - A6  |  ParaAlum - A5
ParaAlum - A4  |  ParaAlum - A3</t>
  </si>
  <si>
    <r>
      <t xml:space="preserve">Louver Size
</t>
    </r>
    <r>
      <rPr>
        <b/>
        <sz val="8"/>
        <color rgb="FFFF0000"/>
        <rFont val="Arial"/>
        <family val="2"/>
      </rPr>
      <t>See Note below</t>
    </r>
  </si>
  <si>
    <t>Z 50 (Alum)
L 50 (Alum)
L 70 (Alum)
U Channel (Alum)
For Sliding
For BiFold</t>
  </si>
  <si>
    <t>Z 50 (Alum)</t>
  </si>
  <si>
    <t>L 50 (Alum)</t>
  </si>
  <si>
    <t>L 70 (Alum)</t>
  </si>
  <si>
    <t>U Channel (Alum)</t>
  </si>
  <si>
    <t>Z Bullnose 50 (LRG)</t>
  </si>
  <si>
    <t>L Flat 60 (LRG)</t>
  </si>
  <si>
    <t>L Insert F70 (LRG) (for Facefit)</t>
  </si>
  <si>
    <t>L Flat 50 (STD)</t>
  </si>
  <si>
    <t>L Beaded 50 (STD)</t>
  </si>
  <si>
    <t>Z Bullnose 40 (STD)</t>
  </si>
  <si>
    <t>L Insert F50 (STD) (for Facefit)</t>
  </si>
  <si>
    <t>Decor Z Small Z2BS</t>
  </si>
  <si>
    <t>Decor Z Big Z3CS</t>
  </si>
  <si>
    <t>50 mm</t>
  </si>
  <si>
    <t>64 mm</t>
  </si>
  <si>
    <t>76 mm</t>
  </si>
  <si>
    <t>89 mm</t>
  </si>
  <si>
    <t>114 mm</t>
  </si>
  <si>
    <t xml:space="preserve">For ParaAlum ONLY "Colour Match" </t>
  </si>
  <si>
    <r>
      <rPr>
        <b/>
        <sz val="9"/>
        <color rgb="FF006600"/>
        <rFont val="Arial"/>
        <family val="2"/>
      </rPr>
      <t xml:space="preserve">All </t>
    </r>
    <r>
      <rPr>
        <b/>
        <sz val="10"/>
        <color rgb="FF006600"/>
        <rFont val="Arial"/>
        <family val="2"/>
      </rPr>
      <t>STD</t>
    </r>
    <r>
      <rPr>
        <b/>
        <sz val="9"/>
        <color rgb="FF006600"/>
        <rFont val="Arial"/>
        <family val="2"/>
      </rPr>
      <t xml:space="preserve"> and </t>
    </r>
    <r>
      <rPr>
        <b/>
        <sz val="11"/>
        <color rgb="FF006600"/>
        <rFont val="Arial"/>
        <family val="2"/>
      </rPr>
      <t>SPL</t>
    </r>
    <r>
      <rPr>
        <b/>
        <sz val="9"/>
        <color rgb="FF006600"/>
        <rFont val="Arial"/>
        <family val="2"/>
      </rPr>
      <t xml:space="preserve"> Colour's available in ParaVinyl and ParaBass &gt;</t>
    </r>
    <r>
      <rPr>
        <b/>
        <sz val="9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STD and SPL are NOT for ParaRustic or ParaAlum</t>
    </r>
    <r>
      <rPr>
        <b/>
        <sz val="9"/>
        <color rgb="FFFF0000"/>
        <rFont val="Arial"/>
        <family val="2"/>
      </rPr>
      <t xml:space="preserve">
</t>
    </r>
    <r>
      <rPr>
        <sz val="8"/>
        <rFont val="Arial"/>
        <family val="2"/>
      </rPr>
      <t xml:space="preserve">
</t>
    </r>
    <r>
      <rPr>
        <b/>
        <sz val="9"/>
        <color rgb="FF006600"/>
        <rFont val="Arial"/>
        <family val="2"/>
      </rPr>
      <t xml:space="preserve">All </t>
    </r>
    <r>
      <rPr>
        <b/>
        <sz val="11"/>
        <color rgb="FF006600"/>
        <rFont val="Arial"/>
        <family val="2"/>
      </rPr>
      <t>STN</t>
    </r>
    <r>
      <rPr>
        <b/>
        <sz val="9"/>
        <color rgb="FF006600"/>
        <rFont val="Arial"/>
        <family val="2"/>
      </rPr>
      <t xml:space="preserve"> Colour's available ONLY in ParaBass</t>
    </r>
    <r>
      <rPr>
        <b/>
        <sz val="8"/>
        <color rgb="FFFF0000"/>
        <rFont val="Arial"/>
        <family val="2"/>
      </rPr>
      <t xml:space="preserve"> &gt; STN are NOT for ParaVinyl or ParaRustic or ParaAlum</t>
    </r>
    <r>
      <rPr>
        <sz val="8"/>
        <color theme="1"/>
        <rFont val="Arial"/>
        <family val="2"/>
      </rPr>
      <t xml:space="preserve">
</t>
    </r>
    <r>
      <rPr>
        <b/>
        <sz val="9"/>
        <color rgb="FF006600"/>
        <rFont val="Arial"/>
        <family val="2"/>
      </rPr>
      <t xml:space="preserve">All </t>
    </r>
    <r>
      <rPr>
        <b/>
        <sz val="11"/>
        <color rgb="FF006600"/>
        <rFont val="Arial"/>
        <family val="2"/>
      </rPr>
      <t xml:space="preserve">RST </t>
    </r>
    <r>
      <rPr>
        <b/>
        <sz val="9"/>
        <color rgb="FF006600"/>
        <rFont val="Arial"/>
        <family val="2"/>
      </rPr>
      <t xml:space="preserve">Colour's available ONLY in ParaRusti 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&gt; RST are NOT for ParaVinyl or ParaBass or ParaAlum</t>
    </r>
    <r>
      <rPr>
        <sz val="8"/>
        <color theme="1"/>
        <rFont val="Arial"/>
        <family val="2"/>
      </rPr>
      <t xml:space="preserve">
</t>
    </r>
    <r>
      <rPr>
        <b/>
        <sz val="11"/>
        <color rgb="FF006600"/>
        <rFont val="Arial"/>
        <family val="2"/>
      </rPr>
      <t>Alum</t>
    </r>
    <r>
      <rPr>
        <b/>
        <sz val="9"/>
        <color rgb="FF006600"/>
        <rFont val="Arial"/>
        <family val="2"/>
      </rPr>
      <t xml:space="preserve"> Colour's ONLY For ParaAlum</t>
    </r>
  </si>
  <si>
    <r>
      <t xml:space="preserve">Hinge Colour
</t>
    </r>
    <r>
      <rPr>
        <b/>
        <sz val="8"/>
        <color rgb="FFFF0000"/>
        <rFont val="Arial"/>
        <family val="2"/>
      </rPr>
      <t>See Note below</t>
    </r>
  </si>
  <si>
    <r>
      <rPr>
        <b/>
        <sz val="8"/>
        <rFont val="Arial"/>
        <family val="2"/>
      </rPr>
      <t>Sqm</t>
    </r>
    <r>
      <rPr>
        <sz val="8"/>
        <color theme="1"/>
        <rFont val="Arial"/>
        <family val="2"/>
      </rPr>
      <t xml:space="preserve">
</t>
    </r>
    <r>
      <rPr>
        <sz val="8"/>
        <color rgb="FFC00000"/>
        <rFont val="Arial"/>
        <family val="2"/>
      </rPr>
      <t>See Note Below</t>
    </r>
  </si>
  <si>
    <t>L Flat 70 (LRG)</t>
  </si>
  <si>
    <t xml:space="preserve">We reserve the right to make changes or improvements to our products without incurring any obligation. </t>
  </si>
  <si>
    <t>Thank you for your cooperation - Paragon Shutters International PTY LTD</t>
  </si>
  <si>
    <r>
      <rPr>
        <b/>
        <sz val="16"/>
        <color theme="1"/>
        <rFont val="Arial"/>
        <family val="2"/>
      </rPr>
      <t>ParaRustic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Brushed Wood</t>
    </r>
  </si>
  <si>
    <t>Brass (Golden)</t>
  </si>
  <si>
    <t>Bronze (Antique Brass)</t>
  </si>
  <si>
    <t>Steel (Chrome)</t>
  </si>
  <si>
    <t>Steel (Chrome)
Brass (Golden)
Bronze (Antique Brass)</t>
  </si>
  <si>
    <t>RST - Fern - TS30
RST - Branch - TS31
RST - Bark - TS32
RST - White Grained - TS40</t>
  </si>
  <si>
    <t>Standard Colours (STD)</t>
  </si>
  <si>
    <t>Stained Colours (STN)</t>
  </si>
  <si>
    <t>Rustic Colours (RST)</t>
  </si>
  <si>
    <t>Aluminium Colours (ParaAlum)</t>
  </si>
  <si>
    <r>
      <t>↔</t>
    </r>
    <r>
      <rPr>
        <b/>
        <sz val="10"/>
        <color rgb="FF548235"/>
        <rFont val="Arial"/>
        <family val="2"/>
      </rPr>
      <t xml:space="preserve"> MIN</t>
    </r>
    <r>
      <rPr>
        <b/>
        <sz val="10"/>
        <color theme="1"/>
        <rFont val="Arial"/>
        <family val="2"/>
      </rPr>
      <t xml:space="preserve"> W</t>
    </r>
    <r>
      <rPr>
        <sz val="10"/>
        <color theme="1"/>
        <rFont val="Arial"/>
        <family val="2"/>
      </rPr>
      <t>idth of single panel (All Types)</t>
    </r>
  </si>
  <si>
    <r>
      <t>Colour Match</t>
    </r>
    <r>
      <rPr>
        <sz val="9"/>
        <color theme="1"/>
        <rFont val="Arial"/>
        <family val="2"/>
      </rPr>
      <t xml:space="preserve"> (Closest to Shutter Colour)</t>
    </r>
    <r>
      <rPr>
        <sz val="10"/>
        <color theme="1"/>
        <rFont val="Arial"/>
        <family val="2"/>
      </rPr>
      <t xml:space="preserve">
Steel (Chrome)
Brass (Golden)
Bronze (Antique Brass)</t>
    </r>
  </si>
  <si>
    <r>
      <t xml:space="preserve">Colour Match </t>
    </r>
    <r>
      <rPr>
        <sz val="9"/>
        <color theme="1"/>
        <rFont val="Arial"/>
        <family val="2"/>
      </rPr>
      <t xml:space="preserve">(Closes To </t>
    </r>
    <r>
      <rPr>
        <b/>
        <sz val="9"/>
        <color rgb="FFC00000"/>
        <rFont val="Arial"/>
        <family val="2"/>
      </rPr>
      <t xml:space="preserve">ONLY STD and SPL </t>
    </r>
    <r>
      <rPr>
        <sz val="9"/>
        <color theme="1"/>
        <rFont val="Arial"/>
        <family val="2"/>
      </rPr>
      <t>Shutter Colour)</t>
    </r>
    <r>
      <rPr>
        <sz val="10"/>
        <color theme="1"/>
        <rFont val="Arial"/>
        <family val="2"/>
      </rPr>
      <t xml:space="preserve">
Steel (Chrome)
Brass (Golden)
Bronze (Antique Brass)</t>
    </r>
  </si>
  <si>
    <r>
      <t xml:space="preserve">Only
</t>
    </r>
    <r>
      <rPr>
        <sz val="10"/>
        <rFont val="Arial"/>
        <family val="2"/>
      </rPr>
      <t xml:space="preserve">Colour Match </t>
    </r>
    <r>
      <rPr>
        <sz val="9"/>
        <rFont val="Arial"/>
        <family val="2"/>
      </rPr>
      <t>(Closes to Shutter Colour)</t>
    </r>
  </si>
  <si>
    <t>1500mm for 89 Louver Size</t>
  </si>
  <si>
    <t>1000mm for All Louver Size</t>
  </si>
  <si>
    <t>Black</t>
  </si>
  <si>
    <t>Company Name:</t>
  </si>
  <si>
    <t>Date:</t>
  </si>
  <si>
    <r>
      <rPr>
        <b/>
        <sz val="9"/>
        <color rgb="FF0000FF"/>
        <rFont val="Arial"/>
        <family val="2"/>
      </rPr>
      <t>Company ID</t>
    </r>
    <r>
      <rPr>
        <b/>
        <sz val="9"/>
        <color rgb="FF000000"/>
        <rFont val="Arial"/>
        <family val="2"/>
      </rPr>
      <t>:</t>
    </r>
  </si>
  <si>
    <t>Customer Address:</t>
  </si>
  <si>
    <t>Customer Name:</t>
  </si>
  <si>
    <t>Colour</t>
  </si>
  <si>
    <r>
      <rPr>
        <sz val="8"/>
        <rFont val="Arial"/>
        <family val="2"/>
      </rPr>
      <t>Price for</t>
    </r>
    <r>
      <rPr>
        <sz val="8"/>
        <color rgb="FFC00000"/>
        <rFont val="Arial"/>
        <family val="2"/>
      </rPr>
      <t xml:space="preserve"> </t>
    </r>
    <r>
      <rPr>
        <b/>
        <sz val="8"/>
        <color rgb="FFC00000"/>
        <rFont val="Arial"/>
        <family val="2"/>
      </rPr>
      <t>Only Supply</t>
    </r>
    <r>
      <rPr>
        <sz val="8"/>
        <color rgb="FF000000"/>
        <rFont val="Arial"/>
        <family val="2"/>
      </rPr>
      <t xml:space="preserve"> </t>
    </r>
    <r>
      <rPr>
        <sz val="8"/>
        <rFont val="Arial"/>
        <family val="2"/>
      </rPr>
      <t>OR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6600"/>
        <rFont val="Arial"/>
        <family val="2"/>
      </rPr>
      <t>With Installation</t>
    </r>
  </si>
  <si>
    <t>SQM</t>
  </si>
  <si>
    <t>Unit Price</t>
  </si>
  <si>
    <t>Sub Total</t>
  </si>
  <si>
    <t>GST</t>
  </si>
  <si>
    <t>Total Inc GST</t>
  </si>
  <si>
    <r>
      <rPr>
        <b/>
        <sz val="10"/>
        <color rgb="FF000000"/>
        <rFont val="Arial"/>
        <family val="2"/>
      </rPr>
      <t>NOTES:</t>
    </r>
    <r>
      <rPr>
        <sz val="10"/>
        <color rgb="FF000000"/>
        <rFont val="Arial"/>
        <family val="2"/>
      </rPr>
      <t xml:space="preserve"> </t>
    </r>
    <r>
      <rPr>
        <sz val="10"/>
        <color rgb="FFC00000"/>
        <rFont val="Arial"/>
        <family val="2"/>
      </rPr>
      <t/>
    </r>
  </si>
  <si>
    <t xml:space="preserve"> Grand Subtotal</t>
  </si>
  <si>
    <t>Grand Total</t>
  </si>
  <si>
    <t>Notes</t>
  </si>
  <si>
    <r>
      <rPr>
        <b/>
        <sz val="14"/>
        <rFont val="Arial"/>
        <family val="2"/>
      </rPr>
      <t xml:space="preserve">
</t>
    </r>
    <r>
      <rPr>
        <sz val="12"/>
        <rFont val="Arial"/>
        <family val="2"/>
      </rPr>
      <t xml:space="preserve">43A Yellowbox Drive, Craigieburn VIC 3064
</t>
    </r>
    <r>
      <rPr>
        <sz val="10"/>
        <rFont val="Arial"/>
        <family val="2"/>
      </rPr>
      <t>www.ParagonShutters.com.au</t>
    </r>
    <r>
      <rPr>
        <sz val="9"/>
        <rFont val="Arial"/>
        <family val="2"/>
      </rPr>
      <t xml:space="preserve">
</t>
    </r>
    <r>
      <rPr>
        <sz val="8"/>
        <rFont val="Arial"/>
        <family val="2"/>
      </rPr>
      <t xml:space="preserve">ABN: 99 667 579 697
</t>
    </r>
    <r>
      <rPr>
        <b/>
        <sz val="20"/>
        <color rgb="FFC00000"/>
        <rFont val="Arial"/>
        <family val="2"/>
      </rPr>
      <t>Quote</t>
    </r>
  </si>
  <si>
    <t>Company Contact:</t>
  </si>
  <si>
    <t>Shutter Material</t>
  </si>
  <si>
    <r>
      <t xml:space="preserve">↔ </t>
    </r>
    <r>
      <rPr>
        <sz val="9"/>
        <color rgb="FF0000FF"/>
        <rFont val="Arial"/>
        <family val="2"/>
      </rPr>
      <t>(Standard Shape Window Hinged)</t>
    </r>
    <r>
      <rPr>
        <b/>
        <sz val="10"/>
        <color rgb="FFC00000"/>
        <rFont val="Arial"/>
        <family val="2"/>
      </rPr>
      <t xml:space="preserve"> MAX</t>
    </r>
    <r>
      <rPr>
        <b/>
        <sz val="10"/>
        <color theme="1"/>
        <rFont val="Arial"/>
        <family val="2"/>
      </rPr>
      <t xml:space="preserve"> W</t>
    </r>
    <r>
      <rPr>
        <sz val="10"/>
        <color theme="1"/>
        <rFont val="Arial"/>
        <family val="2"/>
      </rPr>
      <t>idth of single panel</t>
    </r>
  </si>
  <si>
    <r>
      <t xml:space="preserve">↔ </t>
    </r>
    <r>
      <rPr>
        <b/>
        <sz val="9"/>
        <color rgb="FF0000FF"/>
        <rFont val="Arial"/>
        <family val="2"/>
      </rPr>
      <t xml:space="preserve">( U Chanel </t>
    </r>
    <r>
      <rPr>
        <sz val="9"/>
        <color rgb="FF0000FF"/>
        <rFont val="Arial"/>
        <family val="2"/>
      </rPr>
      <t>Standard shape Window</t>
    </r>
    <r>
      <rPr>
        <b/>
        <sz val="9"/>
        <color rgb="FF0000FF"/>
        <rFont val="Arial"/>
        <family val="2"/>
      </rPr>
      <t xml:space="preserve">) </t>
    </r>
    <r>
      <rPr>
        <b/>
        <sz val="10"/>
        <color rgb="FFC00000"/>
        <rFont val="Arial"/>
        <family val="2"/>
      </rPr>
      <t xml:space="preserve">MAX </t>
    </r>
    <r>
      <rPr>
        <b/>
        <sz val="10"/>
        <rFont val="Arial"/>
        <family val="2"/>
      </rPr>
      <t>W</t>
    </r>
    <r>
      <rPr>
        <sz val="10"/>
        <rFont val="Arial"/>
        <family val="2"/>
      </rPr>
      <t>idth of single panel</t>
    </r>
  </si>
  <si>
    <t>&lt;&lt;&lt; Its IMPORTANT  you check info about DEDUCTIONS below &lt;&lt;&lt;</t>
  </si>
  <si>
    <t>Call office if you need any clarification</t>
  </si>
  <si>
    <r>
      <rPr>
        <b/>
        <sz val="10"/>
        <rFont val="Arial"/>
        <family val="2"/>
      </rPr>
      <t xml:space="preserve">Call office if you need any clarification
</t>
    </r>
    <r>
      <rPr>
        <b/>
        <sz val="14"/>
        <rFont val="Arial"/>
        <family val="2"/>
      </rPr>
      <t xml:space="preserve">Shutter's Names </t>
    </r>
    <r>
      <rPr>
        <sz val="11"/>
        <rFont val="Arial"/>
        <family val="2"/>
      </rPr>
      <t>(Material made of)</t>
    </r>
    <r>
      <rPr>
        <b/>
        <sz val="10"/>
        <rFont val="Arial"/>
        <family val="2"/>
      </rPr>
      <t xml:space="preserve">
1) ParaVinyl = PVC
2) ParaBass = Wood
3) ParaRustic = Wood (natural grain wood feel &amp; look) 
4) ParaAlum = Aluminium Shutters (Good for outdoors)</t>
    </r>
  </si>
  <si>
    <r>
      <t xml:space="preserve">"Recess (IN) Fit" </t>
    </r>
    <r>
      <rPr>
        <b/>
        <sz val="9"/>
        <rFont val="Arial"/>
        <family val="2"/>
      </rPr>
      <t xml:space="preserve">we will </t>
    </r>
    <r>
      <rPr>
        <b/>
        <sz val="9"/>
        <color rgb="FFC00000"/>
        <rFont val="Arial"/>
        <family val="2"/>
      </rPr>
      <t>deduct</t>
    </r>
    <r>
      <rPr>
        <b/>
        <sz val="9"/>
        <rFont val="Arial"/>
        <family val="2"/>
      </rPr>
      <t xml:space="preserve"> 4mm on Width and 4mm on Drop &gt; For Shutters With any Frame.</t>
    </r>
    <r>
      <rPr>
        <b/>
        <sz val="9"/>
        <color rgb="FFC00000"/>
        <rFont val="Arial"/>
        <family val="2"/>
      </rPr>
      <t xml:space="preserve"> If you </t>
    </r>
    <r>
      <rPr>
        <b/>
        <sz val="12"/>
        <color rgb="FFC00000"/>
        <rFont val="Arial"/>
        <family val="2"/>
      </rPr>
      <t>Do Not Need DEDUCTION</t>
    </r>
    <r>
      <rPr>
        <b/>
        <sz val="9"/>
        <color rgb="FFC00000"/>
        <rFont val="Arial"/>
        <family val="2"/>
      </rPr>
      <t xml:space="preserve"> done then select </t>
    </r>
    <r>
      <rPr>
        <b/>
        <sz val="9"/>
        <color rgb="FFFF6600"/>
        <rFont val="Arial"/>
        <family val="2"/>
      </rPr>
      <t>"</t>
    </r>
    <r>
      <rPr>
        <sz val="9"/>
        <color rgb="FFFF6600"/>
        <rFont val="Arial"/>
        <family val="2"/>
      </rPr>
      <t>Make Size (No Deduction)</t>
    </r>
    <r>
      <rPr>
        <b/>
        <sz val="9"/>
        <color rgb="FFFF6600"/>
        <rFont val="Arial"/>
        <family val="2"/>
      </rPr>
      <t>"</t>
    </r>
  </si>
  <si>
    <t>Hidden
(In Stile)</t>
  </si>
  <si>
    <r>
      <rPr>
        <b/>
        <sz val="10"/>
        <color rgb="FF996633"/>
        <rFont val="Arial"/>
        <family val="2"/>
      </rPr>
      <t>Tilt System</t>
    </r>
    <r>
      <rPr>
        <sz val="8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CV</t>
    </r>
    <r>
      <rPr>
        <sz val="9"/>
        <color theme="1"/>
        <rFont val="Arial"/>
        <family val="2"/>
      </rPr>
      <t xml:space="preserve"> = Clear View (Back Hidden)
</t>
    </r>
    <r>
      <rPr>
        <b/>
        <sz val="9"/>
        <rFont val="Arial"/>
        <family val="2"/>
      </rPr>
      <t>Rod</t>
    </r>
    <r>
      <rPr>
        <sz val="9"/>
        <rFont val="Arial"/>
        <family val="2"/>
      </rPr>
      <t xml:space="preserve"> </t>
    </r>
    <r>
      <rPr>
        <sz val="9"/>
        <color theme="1"/>
        <rFont val="Arial"/>
        <family val="2"/>
      </rPr>
      <t>= Stick in the front</t>
    </r>
    <r>
      <rPr>
        <sz val="8"/>
        <color theme="1"/>
        <rFont val="Arial"/>
        <family val="2"/>
      </rPr>
      <t xml:space="preserve">
</t>
    </r>
    <r>
      <rPr>
        <b/>
        <sz val="10"/>
        <color rgb="FFC00000"/>
        <rFont val="Arial"/>
        <family val="2"/>
      </rPr>
      <t xml:space="preserve">Split Tilt  Louvers 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Generally Louvers in a panel will be split control if more then 8 louvers</t>
    </r>
    <r>
      <rPr>
        <sz val="8"/>
        <color theme="1"/>
        <rFont val="Arial"/>
        <family val="2"/>
      </rPr>
      <t xml:space="preserve">
(Depending on louver size, split will vary)</t>
    </r>
  </si>
  <si>
    <t>Make Size
(No Deduction)</t>
  </si>
  <si>
    <t>If "FaceFit (OUT)" No deduction will be done</t>
  </si>
  <si>
    <r>
      <t xml:space="preserve">For </t>
    </r>
    <r>
      <rPr>
        <b/>
        <sz val="9"/>
        <color rgb="FF0000FF"/>
        <rFont val="Arial"/>
        <family val="2"/>
      </rPr>
      <t>NO FRAME</t>
    </r>
    <r>
      <rPr>
        <b/>
        <sz val="9"/>
        <rFont val="Arial"/>
        <family val="2"/>
      </rPr>
      <t xml:space="preserve"> </t>
    </r>
    <r>
      <rPr>
        <sz val="9"/>
        <color rgb="FF0000FF"/>
        <rFont val="Arial"/>
        <family val="2"/>
      </rPr>
      <t>(Shutters with no frame)</t>
    </r>
    <r>
      <rPr>
        <b/>
        <sz val="9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>ONLY if "Recess (IN) Fit"</t>
    </r>
    <r>
      <rPr>
        <b/>
        <sz val="9"/>
        <rFont val="Arial"/>
        <family val="2"/>
      </rPr>
      <t xml:space="preserve">  we will deduct 6mm on Width and 6mm on Drop </t>
    </r>
    <r>
      <rPr>
        <b/>
        <sz val="9"/>
        <color rgb="FF0000FF"/>
        <rFont val="Arial"/>
        <family val="2"/>
      </rPr>
      <t xml:space="preserve">(Finished panel Width will include Hinge)
</t>
    </r>
    <r>
      <rPr>
        <b/>
        <sz val="9"/>
        <color rgb="FFC00000"/>
        <rFont val="Arial"/>
        <family val="2"/>
      </rPr>
      <t xml:space="preserve">EXAMPLE of </t>
    </r>
    <r>
      <rPr>
        <b/>
        <sz val="9"/>
        <color rgb="FF0000FF"/>
        <rFont val="Arial"/>
        <family val="2"/>
      </rPr>
      <t xml:space="preserve">No Frame </t>
    </r>
    <r>
      <rPr>
        <b/>
        <sz val="9"/>
        <color rgb="FFC00000"/>
        <rFont val="Arial"/>
        <family val="2"/>
      </rPr>
      <t>:</t>
    </r>
    <r>
      <rPr>
        <b/>
        <sz val="9"/>
        <rFont val="Arial"/>
        <family val="2"/>
      </rPr>
      <t xml:space="preserve"> if size provided by you is Width 1000mm x Drop 1000mm then finished panel size will be = Width </t>
    </r>
    <r>
      <rPr>
        <b/>
        <sz val="9"/>
        <color rgb="FFFF0000"/>
        <rFont val="Arial"/>
        <family val="2"/>
      </rPr>
      <t>including Hinge</t>
    </r>
    <r>
      <rPr>
        <b/>
        <sz val="9"/>
        <rFont val="Arial"/>
        <family val="2"/>
      </rPr>
      <t xml:space="preserve"> 994mm &amp; Drop 994mm
For </t>
    </r>
    <r>
      <rPr>
        <b/>
        <sz val="9"/>
        <color rgb="FF0000FF"/>
        <rFont val="Arial"/>
        <family val="2"/>
      </rPr>
      <t>NO FRAME</t>
    </r>
    <r>
      <rPr>
        <b/>
        <sz val="9"/>
        <rFont val="Arial"/>
        <family val="2"/>
      </rPr>
      <t xml:space="preserve">  </t>
    </r>
    <r>
      <rPr>
        <b/>
        <sz val="9"/>
        <color rgb="FF008000"/>
        <rFont val="Arial"/>
        <family val="2"/>
      </rPr>
      <t>"FaceFit (OUT)"</t>
    </r>
    <r>
      <rPr>
        <b/>
        <sz val="9"/>
        <rFont val="Arial"/>
        <family val="2"/>
      </rPr>
      <t xml:space="preserve"> No deduction will be done</t>
    </r>
  </si>
  <si>
    <t>900mm for All Louver Size</t>
  </si>
  <si>
    <r>
      <t xml:space="preserve">↔ </t>
    </r>
    <r>
      <rPr>
        <sz val="10"/>
        <color rgb="FF0000FF"/>
        <rFont val="Arial"/>
        <family val="2"/>
      </rPr>
      <t xml:space="preserve">(Sliding  &amp; Bi-Fold on Tracks) </t>
    </r>
    <r>
      <rPr>
        <b/>
        <sz val="10"/>
        <color rgb="FFC00000"/>
        <rFont val="Arial"/>
        <family val="2"/>
      </rPr>
      <t>MAX</t>
    </r>
    <r>
      <rPr>
        <b/>
        <sz val="10"/>
        <color theme="1"/>
        <rFont val="Arial"/>
        <family val="2"/>
      </rPr>
      <t xml:space="preserve"> W</t>
    </r>
    <r>
      <rPr>
        <sz val="10"/>
        <color theme="1"/>
        <rFont val="Arial"/>
        <family val="2"/>
      </rPr>
      <t>idth of single panel</t>
    </r>
  </si>
  <si>
    <r>
      <t xml:space="preserve">300 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</t>
    </r>
  </si>
  <si>
    <r>
      <t>IF Recess (IN) Fit,</t>
    </r>
    <r>
      <rPr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we will deduct 6mm on Width and 6mm on Drop (Finished panel Width will include Hinge) &gt; </t>
    </r>
    <r>
      <rPr>
        <b/>
        <sz val="9"/>
        <color rgb="FFFF0000"/>
        <rFont val="Arial"/>
        <family val="2"/>
      </rPr>
      <t>FRAMELESS EXAMPLE:</t>
    </r>
    <r>
      <rPr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if size provided by you is Width 1000mm x Drop 1000mm then </t>
    </r>
    <r>
      <rPr>
        <b/>
        <sz val="9"/>
        <color rgb="FF000000"/>
        <rFont val="Arial"/>
        <family val="2"/>
      </rPr>
      <t>finished panel size</t>
    </r>
    <r>
      <rPr>
        <sz val="9"/>
        <color rgb="FF000000"/>
        <rFont val="Arial"/>
        <family val="2"/>
      </rPr>
      <t xml:space="preserve"> will be = Width </t>
    </r>
    <r>
      <rPr>
        <sz val="9"/>
        <color rgb="FFFF0000"/>
        <rFont val="Arial"/>
        <family val="2"/>
      </rPr>
      <t xml:space="preserve">including Hinge </t>
    </r>
    <r>
      <rPr>
        <sz val="9"/>
        <color rgb="FF000000"/>
        <rFont val="Arial"/>
        <family val="2"/>
      </rPr>
      <t>994mm x Drop 994mm</t>
    </r>
  </si>
  <si>
    <t>Hinge Colour Available</t>
  </si>
  <si>
    <t>Z Bullnose 40 (STD)
Z Bullnose 50 (LRG)
L Flat 50 (STD)
L Beaded 50 (STD)
U Channel
L Flat 60 (LRG)
L Flat 70 (LRG)
L Insert F50 (STD) (for Facefit)
L Insert F70 (LRG) (for Facefit)
For Sliding
For BiFold
Decor Z Small Z2BS
Decor Z Big Z3CS</t>
  </si>
  <si>
    <t>0.5mm to 0.9mm</t>
  </si>
  <si>
    <t>Per Panel Width</t>
  </si>
  <si>
    <t>Per Panel Height</t>
  </si>
  <si>
    <r>
      <rPr>
        <b/>
        <sz val="10"/>
        <color theme="1"/>
        <rFont val="Arial"/>
        <family val="2"/>
      </rPr>
      <t>900mm</t>
    </r>
    <r>
      <rPr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>for 76, 89 &amp; 114 Louver Size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750mm </t>
    </r>
    <r>
      <rPr>
        <sz val="10"/>
        <color rgb="FFC00000"/>
        <rFont val="Arial"/>
        <family val="2"/>
      </rPr>
      <t>for 64 Louver Size</t>
    </r>
  </si>
  <si>
    <r>
      <rPr>
        <b/>
        <sz val="10"/>
        <color theme="1"/>
        <rFont val="Arial"/>
        <family val="2"/>
      </rPr>
      <t>1000mm</t>
    </r>
    <r>
      <rPr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>for 76, 89 &amp; 114 Louver Size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850mm </t>
    </r>
    <r>
      <rPr>
        <sz val="10"/>
        <color rgb="FFC00000"/>
        <rFont val="Arial"/>
        <family val="2"/>
      </rPr>
      <t>for 50 &amp; 64 Louver</t>
    </r>
  </si>
  <si>
    <t>1200mm for 89 Louver Size</t>
  </si>
  <si>
    <t>200mm for all above Louver Size</t>
  </si>
  <si>
    <r>
      <rPr>
        <b/>
        <sz val="10"/>
        <color theme="1"/>
        <rFont val="Arial"/>
        <family val="2"/>
      </rPr>
      <t>850mm</t>
    </r>
    <r>
      <rPr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 xml:space="preserve">for 76, 89 &amp; 114 Louver Size </t>
    </r>
    <r>
      <rPr>
        <b/>
        <sz val="10"/>
        <color theme="1"/>
        <rFont val="Arial"/>
        <family val="2"/>
      </rPr>
      <t>700mm</t>
    </r>
    <r>
      <rPr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>for 64 Louver Size</t>
    </r>
  </si>
  <si>
    <r>
      <rPr>
        <b/>
        <sz val="10"/>
        <color theme="1"/>
        <rFont val="Arial"/>
        <family val="2"/>
      </rPr>
      <t>950mm</t>
    </r>
    <r>
      <rPr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 xml:space="preserve">for 76, 89 &amp; 114 Louver Size </t>
    </r>
    <r>
      <rPr>
        <b/>
        <sz val="10"/>
        <color theme="1"/>
        <rFont val="Arial"/>
        <family val="2"/>
      </rPr>
      <t>750mm</t>
    </r>
    <r>
      <rPr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>for 50 &amp; 64 Louver</t>
    </r>
  </si>
  <si>
    <r>
      <rPr>
        <b/>
        <sz val="10"/>
        <color rgb="FF0000FF"/>
        <rFont val="Arial"/>
        <family val="2"/>
      </rPr>
      <t>Bi-fold with NO Tracks</t>
    </r>
    <r>
      <rPr>
        <b/>
        <sz val="10"/>
        <color rgb="FFC00000"/>
        <rFont val="Arial"/>
        <family val="2"/>
      </rPr>
      <t xml:space="preserve"> MAX</t>
    </r>
    <r>
      <rPr>
        <b/>
        <sz val="10"/>
        <color theme="1"/>
        <rFont val="Arial"/>
        <family val="2"/>
      </rPr>
      <t xml:space="preserve"> Size of Panels </t>
    </r>
    <r>
      <rPr>
        <sz val="9"/>
        <color rgb="FFC00000"/>
        <rFont val="Arial"/>
        <family val="2"/>
      </rPr>
      <t xml:space="preserve">(Max 2 Panels) 
</t>
    </r>
    <r>
      <rPr>
        <b/>
        <sz val="9"/>
        <rFont val="Arial"/>
        <family val="2"/>
      </rPr>
      <t>Panel</t>
    </r>
    <r>
      <rPr>
        <sz val="9"/>
        <color rgb="FFC00000"/>
        <rFont val="Arial"/>
        <family val="2"/>
      </rPr>
      <t xml:space="preserve"> hinge </t>
    </r>
    <r>
      <rPr>
        <b/>
        <sz val="9"/>
        <rFont val="Arial"/>
        <family val="2"/>
      </rPr>
      <t>Panel</t>
    </r>
  </si>
  <si>
    <r>
      <t xml:space="preserve">Per Panel ↔ Width 500mm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
</t>
    </r>
    <r>
      <rPr>
        <b/>
        <sz val="10"/>
        <color rgb="FFC00000"/>
        <rFont val="Arial"/>
        <family val="2"/>
      </rPr>
      <t>↕ Height 1800mm</t>
    </r>
  </si>
  <si>
    <r>
      <t xml:space="preserve">Per Panel ↔ Width 400mm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
</t>
    </r>
    <r>
      <rPr>
        <b/>
        <sz val="10"/>
        <color rgb="FFC00000"/>
        <rFont val="Arial"/>
        <family val="2"/>
      </rPr>
      <t>↕ Height 1500mm</t>
    </r>
  </si>
  <si>
    <r>
      <t xml:space="preserve">Per Panel ↔ Width 800 mm </t>
    </r>
    <r>
      <rPr>
        <b/>
        <sz val="10"/>
        <color theme="1"/>
        <rFont val="Arial"/>
        <family val="2"/>
      </rPr>
      <t>for</t>
    </r>
    <r>
      <rPr>
        <sz val="10"/>
        <color theme="1"/>
        <rFont val="Arial"/>
        <family val="2"/>
      </rPr>
      <t xml:space="preserve"> all Louver Size
</t>
    </r>
    <r>
      <rPr>
        <b/>
        <sz val="10"/>
        <color rgb="FFC00000"/>
        <rFont val="Arial"/>
        <family val="2"/>
      </rPr>
      <t>↕ Height 2000mm</t>
    </r>
  </si>
  <si>
    <r>
      <t>↕ MIN</t>
    </r>
    <r>
      <rPr>
        <b/>
        <sz val="14"/>
        <color theme="1"/>
        <rFont val="Arial"/>
        <family val="2"/>
      </rPr>
      <t xml:space="preserve"> H</t>
    </r>
    <r>
      <rPr>
        <sz val="14"/>
        <color theme="1"/>
        <rFont val="Arial"/>
        <family val="2"/>
      </rPr>
      <t>eight single panel</t>
    </r>
  </si>
  <si>
    <r>
      <rPr>
        <b/>
        <sz val="20"/>
        <rFont val="Arial"/>
        <family val="2"/>
      </rPr>
      <t>Specification &amp; Limitations</t>
    </r>
    <r>
      <rPr>
        <b/>
        <sz val="14"/>
        <rFont val="Arial"/>
        <family val="2"/>
      </rPr>
      <t xml:space="preserve">
</t>
    </r>
    <r>
      <rPr>
        <b/>
        <sz val="12"/>
        <color rgb="FF0000FF"/>
        <rFont val="Arial"/>
        <family val="2"/>
      </rPr>
      <t>Certain cases, exceptions can be made - Call Us</t>
    </r>
  </si>
  <si>
    <r>
      <t xml:space="preserve">ParaVinyl
</t>
    </r>
    <r>
      <rPr>
        <sz val="12"/>
        <color theme="1"/>
        <rFont val="Arial"/>
        <family val="2"/>
      </rPr>
      <t>PVC</t>
    </r>
  </si>
  <si>
    <r>
      <t xml:space="preserve">ParaBass
</t>
    </r>
    <r>
      <rPr>
        <sz val="12"/>
        <color theme="1"/>
        <rFont val="Arial"/>
        <family val="2"/>
      </rPr>
      <t>Wood</t>
    </r>
  </si>
  <si>
    <r>
      <t xml:space="preserve">ParaRustic
</t>
    </r>
    <r>
      <rPr>
        <sz val="12"/>
        <color theme="1"/>
        <rFont val="Arial"/>
        <family val="2"/>
      </rPr>
      <t>Brushed Wood</t>
    </r>
  </si>
  <si>
    <r>
      <t xml:space="preserve">ParaAlum
</t>
    </r>
    <r>
      <rPr>
        <sz val="12"/>
        <color theme="1"/>
        <rFont val="Arial"/>
        <family val="2"/>
      </rPr>
      <t>Aluminium</t>
    </r>
  </si>
  <si>
    <r>
      <t xml:space="preserve">Tolerance  -  Variation That </t>
    </r>
    <r>
      <rPr>
        <b/>
        <sz val="16"/>
        <color rgb="FFC00000"/>
        <rFont val="Arial"/>
        <family val="2"/>
      </rPr>
      <t>May</t>
    </r>
    <r>
      <rPr>
        <b/>
        <sz val="16"/>
        <color theme="1"/>
        <rFont val="Arial"/>
        <family val="2"/>
      </rPr>
      <t xml:space="preserve"> Occur</t>
    </r>
  </si>
  <si>
    <t>STN - Old White - 0411
STN - Beach White - 0412
STN - Natural - 0414
STN - Honey - 0415
STN - Chocolate - 0416
STN - Dark Chocolate - 0417
STN - Rustic Grey - 0418
STN - Antique Brown - 0419
STN - Walnut - 0420
STN - Wenge - 0421
STN - Matte Black - 0413
STN - Rose -216
STN - Mahogany - 220</t>
  </si>
  <si>
    <r>
      <t xml:space="preserve"> ↕ MAX</t>
    </r>
    <r>
      <rPr>
        <b/>
        <sz val="14"/>
        <color theme="1"/>
        <rFont val="Arial"/>
        <family val="2"/>
      </rPr>
      <t xml:space="preserve"> H</t>
    </r>
    <r>
      <rPr>
        <sz val="14"/>
        <color theme="1"/>
        <rFont val="Arial"/>
        <family val="2"/>
      </rPr>
      <t>eight single panel</t>
    </r>
  </si>
  <si>
    <t>Louvers will be split in a section if;
50mm Louvers more than 12
63mm Louvers more than 10
76mm Louvers more than 8 
89mm Louvers more than 8 
114mm Louvers more than 6</t>
  </si>
  <si>
    <t>Louvers will be split in a section if;
63mm Louvers more than 10
76mm Louvers more than 8 
89mm Louvers more than 8 
114mm Louvers more than 6</t>
  </si>
  <si>
    <t xml:space="preserve">Louvers will be split in a section if;
89mm Louvers more than 8 </t>
  </si>
  <si>
    <r>
      <rPr>
        <b/>
        <sz val="9"/>
        <color theme="1"/>
        <rFont val="Arial"/>
        <family val="2"/>
      </rPr>
      <t>One Mid-rail</t>
    </r>
    <r>
      <rPr>
        <sz val="9"/>
        <color theme="1"/>
        <rFont val="Arial"/>
        <family val="2"/>
      </rPr>
      <t xml:space="preserve"> if Panel Height more than </t>
    </r>
    <r>
      <rPr>
        <b/>
        <sz val="9"/>
        <color theme="1"/>
        <rFont val="Arial"/>
        <family val="2"/>
      </rPr>
      <t>1699mm</t>
    </r>
    <r>
      <rPr>
        <sz val="9"/>
        <color theme="1"/>
        <rFont val="Arial"/>
        <family val="2"/>
      </rPr>
      <t xml:space="preserve"> - </t>
    </r>
    <r>
      <rPr>
        <b/>
        <sz val="9"/>
        <color theme="1"/>
        <rFont val="Arial"/>
        <family val="2"/>
      </rPr>
      <t>Two Mid-rail</t>
    </r>
    <r>
      <rPr>
        <sz val="9"/>
        <color theme="1"/>
        <rFont val="Arial"/>
        <family val="2"/>
      </rPr>
      <t xml:space="preserve"> If Panel Height more than </t>
    </r>
    <r>
      <rPr>
        <b/>
        <sz val="9"/>
        <color theme="1"/>
        <rFont val="Arial"/>
        <family val="2"/>
      </rPr>
      <t>2199mm</t>
    </r>
  </si>
  <si>
    <r>
      <rPr>
        <b/>
        <sz val="9"/>
        <color theme="1"/>
        <rFont val="Arial"/>
        <family val="2"/>
      </rPr>
      <t>One Mid-rail</t>
    </r>
    <r>
      <rPr>
        <sz val="9"/>
        <color theme="1"/>
        <rFont val="Arial"/>
        <family val="2"/>
      </rPr>
      <t xml:space="preserve"> if Panel Height more than </t>
    </r>
    <r>
      <rPr>
        <b/>
        <sz val="9"/>
        <color theme="1"/>
        <rFont val="Arial"/>
        <family val="2"/>
      </rPr>
      <t>1799mm</t>
    </r>
    <r>
      <rPr>
        <sz val="9"/>
        <color theme="1"/>
        <rFont val="Arial"/>
        <family val="2"/>
      </rPr>
      <t xml:space="preserve"> - </t>
    </r>
    <r>
      <rPr>
        <b/>
        <sz val="9"/>
        <color theme="1"/>
        <rFont val="Arial"/>
        <family val="2"/>
      </rPr>
      <t>Two Mid-rail</t>
    </r>
    <r>
      <rPr>
        <sz val="9"/>
        <color theme="1"/>
        <rFont val="Arial"/>
        <family val="2"/>
      </rPr>
      <t xml:space="preserve"> If Panel Height more than </t>
    </r>
    <r>
      <rPr>
        <b/>
        <sz val="9"/>
        <color theme="1"/>
        <rFont val="Arial"/>
        <family val="2"/>
      </rPr>
      <t>2599mm</t>
    </r>
  </si>
  <si>
    <r>
      <rPr>
        <b/>
        <sz val="9"/>
        <color theme="1"/>
        <rFont val="Arial"/>
        <family val="2"/>
      </rPr>
      <t>One Mid-rail</t>
    </r>
    <r>
      <rPr>
        <sz val="9"/>
        <color theme="1"/>
        <rFont val="Arial"/>
        <family val="2"/>
      </rPr>
      <t xml:space="preserve"> if Panel Height more than </t>
    </r>
    <r>
      <rPr>
        <b/>
        <sz val="9"/>
        <color theme="1"/>
        <rFont val="Arial"/>
        <family val="2"/>
      </rPr>
      <t>1999mm</t>
    </r>
    <r>
      <rPr>
        <sz val="9"/>
        <color theme="1"/>
        <rFont val="Arial"/>
        <family val="2"/>
      </rPr>
      <t xml:space="preserve"> - </t>
    </r>
    <r>
      <rPr>
        <b/>
        <sz val="9"/>
        <color theme="1"/>
        <rFont val="Arial"/>
        <family val="2"/>
      </rPr>
      <t>Two Mid-rail</t>
    </r>
    <r>
      <rPr>
        <sz val="9"/>
        <color theme="1"/>
        <rFont val="Arial"/>
        <family val="2"/>
      </rPr>
      <t xml:space="preserve"> If Panel Height more than </t>
    </r>
    <r>
      <rPr>
        <b/>
        <sz val="9"/>
        <color theme="1"/>
        <rFont val="Arial"/>
        <family val="2"/>
      </rPr>
      <t>2999mm</t>
    </r>
  </si>
  <si>
    <t>Mid-rail Required at:</t>
  </si>
  <si>
    <t xml:space="preserve">
Tolerance  -  Variation That May Occur</t>
  </si>
  <si>
    <t>STN - Rose -216</t>
  </si>
  <si>
    <t>STN - Mahogany - 220</t>
  </si>
  <si>
    <r>
      <t xml:space="preserve">Louver Size
</t>
    </r>
    <r>
      <rPr>
        <b/>
        <sz val="8"/>
        <color rgb="FFFF0000"/>
        <rFont val="Arial"/>
        <family val="2"/>
      </rPr>
      <t>ParaVinyl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= 69, 76, 89, 114
--------------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ParaBass &amp; ParaRustic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= 50, 69, 76, 89, 114
--------------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ParaAlum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=89</t>
    </r>
  </si>
  <si>
    <r>
      <rPr>
        <b/>
        <sz val="8"/>
        <color rgb="FFFF0000"/>
        <rFont val="Arial"/>
        <family val="2"/>
      </rPr>
      <t xml:space="preserve">Below are ONLY Examples of Some of Panel Layout Code: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
if 1Panel= L </t>
    </r>
    <r>
      <rPr>
        <b/>
        <sz val="8"/>
        <rFont val="Arial"/>
        <family val="2"/>
      </rPr>
      <t xml:space="preserve">or </t>
    </r>
    <r>
      <rPr>
        <sz val="8"/>
        <rFont val="Arial"/>
        <family val="2"/>
      </rPr>
      <t xml:space="preserve">R 
if 2Panel= L-DR 
if 2Panel with 1 T Post = LTR
if 4Panel with 1 T Post = L-DRTL-DR
for </t>
    </r>
    <r>
      <rPr>
        <b/>
        <sz val="9"/>
        <color rgb="FFC00000"/>
        <rFont val="Arial"/>
        <family val="2"/>
      </rPr>
      <t>U Channel</t>
    </r>
    <r>
      <rPr>
        <sz val="8"/>
        <rFont val="Arial"/>
        <family val="2"/>
      </rPr>
      <t xml:space="preserve"> shutters use code </t>
    </r>
    <r>
      <rPr>
        <b/>
        <sz val="9"/>
        <color rgb="FFC00000"/>
        <rFont val="Arial"/>
        <family val="2"/>
      </rPr>
      <t>F</t>
    </r>
    <r>
      <rPr>
        <sz val="8"/>
        <rFont val="Arial"/>
        <family val="2"/>
      </rPr>
      <t xml:space="preserve"> for every panel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</si>
</sst>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9]dd/mmm/yyyy;@"/>
    <numFmt numFmtId="165" formatCode="0.000"/>
    <numFmt numFmtId="166" formatCode="[$-C09]dd/mmmm/yyyy;@"/>
    <numFmt numFmtId="167" formatCode="0.0000"/>
    <numFmt numFmtId="168" formatCode="&quot;$&quot;#,##0.00"/>
  </numFmts>
  <fonts count="107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9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8"/>
      <color rgb="FFC0000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8"/>
      <color theme="1" tint="0.49998474074526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548235"/>
      <name val="Arial"/>
      <family val="2"/>
    </font>
    <font>
      <b/>
      <sz val="10"/>
      <color rgb="FF548235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theme="1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9"/>
      <color rgb="FFFF33CC"/>
      <name val="Arial"/>
      <family val="2"/>
    </font>
    <font>
      <b/>
      <sz val="9"/>
      <color rgb="FF9900CC"/>
      <name val="Arial"/>
      <family val="2"/>
    </font>
    <font>
      <sz val="9"/>
      <color rgb="FFC00000"/>
      <name val="Arial"/>
      <family val="2"/>
    </font>
    <font>
      <sz val="8"/>
      <color rgb="FF9900CC"/>
      <name val="Arial"/>
      <family val="2"/>
    </font>
    <font>
      <sz val="8"/>
      <color rgb="FFFF33CC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9966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rgb="FF0000FF"/>
      <name val="Arial"/>
      <family val="2"/>
    </font>
    <font>
      <sz val="26"/>
      <color rgb="FFFF0000"/>
      <name val="Arial"/>
      <family val="2"/>
    </font>
    <font>
      <b/>
      <sz val="18"/>
      <color rgb="FFC0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33CC"/>
      <name val="Arial"/>
      <family val="2"/>
    </font>
    <font>
      <b/>
      <sz val="10"/>
      <color rgb="FF9900CC"/>
      <name val="Arial"/>
      <family val="2"/>
    </font>
    <font>
      <b/>
      <sz val="11"/>
      <name val="Arial"/>
      <family val="2"/>
    </font>
    <font>
      <b/>
      <sz val="9"/>
      <color rgb="FF006600"/>
      <name val="Arial"/>
      <family val="2"/>
    </font>
    <font>
      <b/>
      <sz val="12"/>
      <color rgb="FFC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2"/>
      <color theme="1"/>
      <name val="Arial"/>
      <family val="2"/>
    </font>
    <font>
      <b/>
      <sz val="11"/>
      <color rgb="FF006600"/>
      <name val="Arial"/>
      <family val="2"/>
    </font>
    <font>
      <b/>
      <sz val="11"/>
      <color rgb="FF0000FF"/>
      <name val="Arial"/>
      <family val="2"/>
    </font>
    <font>
      <b/>
      <sz val="14"/>
      <color rgb="FFC00000"/>
      <name val="Arial"/>
      <family val="2"/>
    </font>
    <font>
      <b/>
      <sz val="16"/>
      <color theme="1"/>
      <name val="Arial"/>
      <family val="2"/>
    </font>
    <font>
      <sz val="12"/>
      <name val="Cinzel Black"/>
      <family val="3"/>
    </font>
    <font>
      <sz val="28"/>
      <name val="Arial"/>
      <family val="2"/>
    </font>
    <font>
      <b/>
      <sz val="28"/>
      <name val="Cinzel"/>
      <family val="3"/>
    </font>
    <font>
      <sz val="18"/>
      <color rgb="FFFF0000"/>
      <name val="Arial"/>
      <family val="2"/>
    </font>
    <font>
      <sz val="22"/>
      <name val="Arial"/>
      <family val="2"/>
    </font>
    <font>
      <b/>
      <sz val="22"/>
      <name val="Cinzel"/>
      <family val="3"/>
    </font>
    <font>
      <sz val="10"/>
      <color rgb="FF000000"/>
      <name val="Times New Roman"/>
      <family val="1"/>
    </font>
    <font>
      <sz val="9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rgb="FFFF00FF"/>
      <name val="Arial"/>
      <family val="2"/>
    </font>
    <font>
      <sz val="8"/>
      <name val="Calibri"/>
      <family val="2"/>
      <scheme val="minor"/>
    </font>
    <font>
      <b/>
      <sz val="10"/>
      <color rgb="FF006600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66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20"/>
      <color rgb="FFC00000"/>
      <name val="Arial"/>
      <family val="2"/>
    </font>
    <font>
      <sz val="10"/>
      <color rgb="FF0000FF"/>
      <name val="Arial"/>
      <family val="2"/>
    </font>
    <font>
      <b/>
      <sz val="9"/>
      <color rgb="FFFF6600"/>
      <name val="Arial"/>
      <family val="2"/>
    </font>
    <font>
      <sz val="9"/>
      <color rgb="FFFF6600"/>
      <name val="Arial"/>
      <family val="2"/>
    </font>
    <font>
      <b/>
      <sz val="9"/>
      <color rgb="FF008000"/>
      <name val="Arial"/>
      <family val="2"/>
    </font>
    <font>
      <b/>
      <sz val="14"/>
      <color rgb="FF548235"/>
      <name val="Arial"/>
      <family val="2"/>
    </font>
    <font>
      <b/>
      <sz val="20"/>
      <name val="Arial"/>
      <family val="2"/>
    </font>
    <font>
      <b/>
      <sz val="16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rgb="FFC00000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C00000"/>
      </left>
      <right style="hair">
        <color theme="0" tint="-0.499984740745262"/>
      </right>
      <top style="hair">
        <color theme="0" tint="-0.499984740745262"/>
      </top>
      <bottom style="thin">
        <color rgb="FFC0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rgb="FFC00000"/>
      </bottom>
      <diagonal/>
    </border>
    <border>
      <left style="hair">
        <color theme="0" tint="-0.499984740745262"/>
      </left>
      <right style="thin">
        <color rgb="FFC00000"/>
      </right>
      <top style="hair">
        <color theme="0" tint="-0.499984740745262"/>
      </top>
      <bottom style="thin">
        <color rgb="FFC00000"/>
      </bottom>
      <diagonal/>
    </border>
    <border>
      <left style="thin">
        <color rgb="FFC00000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rgb="FFC00000"/>
      </left>
      <right style="hair">
        <color theme="0" tint="-0.499984740745262"/>
      </right>
      <top style="thin">
        <color rgb="FFC0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rgb="FFC00000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rgb="FFC00000"/>
      </right>
      <top style="thin">
        <color rgb="FFC00000"/>
      </top>
      <bottom style="hair">
        <color theme="0" tint="-0.499984740745262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rgb="FFC00000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rgb="FFC00000"/>
      </top>
      <bottom style="hair">
        <color theme="0" tint="-0.34998626667073579"/>
      </bottom>
      <diagonal/>
    </border>
    <border>
      <left/>
      <right/>
      <top style="thin">
        <color rgb="FFC00000"/>
      </top>
      <bottom style="hair">
        <color theme="0" tint="-0.34998626667073579"/>
      </bottom>
      <diagonal/>
    </border>
    <border>
      <left style="hair">
        <color theme="0" tint="-0.499984740745262"/>
      </left>
      <right/>
      <top style="thin">
        <color rgb="FFC00000"/>
      </top>
      <bottom style="hair">
        <color theme="0" tint="-0.499984740745262"/>
      </bottom>
      <diagonal/>
    </border>
    <border>
      <left/>
      <right/>
      <top style="thin">
        <color rgb="FFC00000"/>
      </top>
      <bottom style="hair">
        <color theme="0" tint="-0.499984740745262"/>
      </bottom>
      <diagonal/>
    </border>
    <border>
      <left/>
      <right style="thin">
        <color rgb="FFC00000"/>
      </right>
      <top style="thin">
        <color rgb="FFC00000"/>
      </top>
      <bottom style="hair">
        <color theme="0" tint="-0.499984740745262"/>
      </bottom>
      <diagonal/>
    </border>
    <border>
      <left style="thin">
        <color rgb="FFC00000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rgb="FFC00000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C00000"/>
      </left>
      <right/>
      <top style="hair">
        <color theme="0" tint="-0.34998626667073579"/>
      </top>
      <bottom style="thin">
        <color auto="1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auto="1"/>
      </bottom>
      <diagonal/>
    </border>
    <border>
      <left/>
      <right/>
      <top style="hair">
        <color theme="0" tint="-0.34998626667073579"/>
      </top>
      <bottom style="thin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 style="thin">
        <color rgb="FFC00000"/>
      </right>
      <top style="hair">
        <color theme="0" tint="-0.499984740745262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/>
      <diagonal/>
    </border>
    <border>
      <left style="thin">
        <color rgb="FFC00000"/>
      </left>
      <right style="hair">
        <color theme="0" tint="-0.34998626667073579"/>
      </right>
      <top style="hair">
        <color theme="0" tint="-0.499984740745262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499984740745262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rgb="FFC00000"/>
      </right>
      <top style="hair">
        <color theme="0" tint="-0.499984740745262"/>
      </top>
      <bottom style="hair">
        <color theme="0" tint="-0.34998626667073579"/>
      </bottom>
      <diagonal/>
    </border>
    <border>
      <left style="thin">
        <color rgb="FFC00000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rgb="FFC00000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rgb="FFC00000"/>
      </bottom>
      <diagonal/>
    </border>
    <border>
      <left/>
      <right/>
      <top style="thin">
        <color auto="1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auto="1"/>
      </right>
      <top/>
      <bottom style="thin">
        <color rgb="FFC00000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1" fillId="0" borderId="0" applyNumberFormat="0" applyFill="0" applyBorder="0" applyAlignment="0" applyProtection="0"/>
    <xf numFmtId="0" fontId="83" fillId="0" borderId="0"/>
  </cellStyleXfs>
  <cellXfs count="332">
    <xf numFmtId="0" fontId="0" fillId="0" borderId="0" xfId="0"/>
    <xf numFmtId="0" fontId="16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7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17" fillId="2" borderId="0" xfId="0" applyFont="1" applyFill="1" applyAlignment="1">
      <alignment horizontal="left" vertical="center" wrapText="1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49" fontId="25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44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5" borderId="4" xfId="0" applyFont="1" applyFill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center" vertical="center" wrapText="1"/>
    </xf>
    <xf numFmtId="165" fontId="22" fillId="8" borderId="13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16" fillId="0" borderId="0" xfId="0" applyFont="1"/>
    <xf numFmtId="49" fontId="1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25" fillId="5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16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50" fillId="6" borderId="10" xfId="0" applyFont="1" applyFill="1" applyBorder="1" applyAlignment="1">
      <alignment horizontal="center" vertical="center" wrapText="1"/>
    </xf>
    <xf numFmtId="0" fontId="49" fillId="7" borderId="1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8" borderId="1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64" fillId="3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1" fontId="22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29" fillId="0" borderId="17" xfId="0" applyFont="1" applyBorder="1" applyAlignment="1">
      <alignment horizontal="left" vertical="top" wrapText="1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top" wrapText="1"/>
      <protection locked="0"/>
    </xf>
    <xf numFmtId="0" fontId="25" fillId="5" borderId="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vertical="center"/>
      <protection locked="0"/>
    </xf>
    <xf numFmtId="0" fontId="70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5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39" fillId="0" borderId="21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66" fillId="0" borderId="21" xfId="0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0" fontId="73" fillId="0" borderId="21" xfId="0" applyFont="1" applyBorder="1" applyAlignment="1">
      <alignment horizontal="center" wrapText="1"/>
    </xf>
    <xf numFmtId="0" fontId="71" fillId="0" borderId="21" xfId="0" applyFont="1" applyBorder="1" applyAlignment="1">
      <alignment horizontal="center" wrapText="1"/>
    </xf>
    <xf numFmtId="0" fontId="8" fillId="0" borderId="21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vertical="center" wrapText="1"/>
    </xf>
    <xf numFmtId="0" fontId="73" fillId="0" borderId="24" xfId="0" applyFont="1" applyBorder="1" applyAlignment="1">
      <alignment horizontal="center" wrapText="1"/>
    </xf>
    <xf numFmtId="0" fontId="10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38" fillId="8" borderId="2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vertical="top" wrapText="1"/>
    </xf>
    <xf numFmtId="0" fontId="43" fillId="0" borderId="21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1" fontId="26" fillId="0" borderId="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0" fontId="45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23" fillId="10" borderId="1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50" fillId="6" borderId="19" xfId="0" applyFont="1" applyFill="1" applyBorder="1" applyAlignment="1">
      <alignment horizontal="center" vertical="center" wrapText="1"/>
    </xf>
    <xf numFmtId="0" fontId="49" fillId="7" borderId="1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wrapText="1"/>
    </xf>
    <xf numFmtId="0" fontId="30" fillId="0" borderId="0" xfId="0" applyFont="1" applyAlignment="1" applyProtection="1">
      <alignment wrapText="1"/>
      <protection locked="0"/>
    </xf>
    <xf numFmtId="0" fontId="44" fillId="10" borderId="1" xfId="0" applyFont="1" applyFill="1" applyBorder="1" applyAlignment="1">
      <alignment vertical="top" wrapText="1"/>
    </xf>
    <xf numFmtId="0" fontId="29" fillId="0" borderId="2" xfId="0" applyFont="1" applyBorder="1" applyAlignment="1" applyProtection="1">
      <alignment horizontal="left" vertical="top" wrapText="1"/>
      <protection locked="0"/>
    </xf>
    <xf numFmtId="0" fontId="29" fillId="0" borderId="2" xfId="0" applyFont="1" applyBorder="1" applyAlignment="1" applyProtection="1">
      <alignment wrapText="1"/>
      <protection locked="0"/>
    </xf>
    <xf numFmtId="164" fontId="3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top" wrapText="1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29" fillId="0" borderId="7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18" fillId="10" borderId="19" xfId="0" applyFont="1" applyFill="1" applyBorder="1" applyAlignment="1">
      <alignment horizontal="center" vertical="center" wrapText="1"/>
    </xf>
    <xf numFmtId="0" fontId="19" fillId="0" borderId="0" xfId="0" applyFont="1"/>
    <xf numFmtId="0" fontId="31" fillId="3" borderId="3" xfId="0" applyFont="1" applyFill="1" applyBorder="1" applyAlignment="1">
      <alignment vertical="center"/>
    </xf>
    <xf numFmtId="0" fontId="20" fillId="0" borderId="0" xfId="0" applyFont="1"/>
    <xf numFmtId="0" fontId="23" fillId="4" borderId="0" xfId="0" applyFont="1" applyFill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36" fillId="0" borderId="0" xfId="0" applyFont="1"/>
    <xf numFmtId="0" fontId="26" fillId="0" borderId="1" xfId="0" applyFont="1" applyBorder="1" applyAlignment="1">
      <alignment vertical="center"/>
    </xf>
    <xf numFmtId="0" fontId="29" fillId="0" borderId="0" xfId="0" applyFont="1" applyAlignment="1">
      <alignment wrapText="1"/>
    </xf>
    <xf numFmtId="164" fontId="34" fillId="0" borderId="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58" fillId="5" borderId="0" xfId="0" applyFont="1" applyFill="1" applyAlignment="1">
      <alignment vertical="center" wrapText="1"/>
    </xf>
    <xf numFmtId="0" fontId="58" fillId="5" borderId="11" xfId="0" applyFont="1" applyFill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7" fontId="22" fillId="0" borderId="13" xfId="0" applyNumberFormat="1" applyFont="1" applyBorder="1" applyAlignment="1">
      <alignment horizontal="center" vertical="center" wrapText="1"/>
    </xf>
    <xf numFmtId="167" fontId="14" fillId="0" borderId="0" xfId="0" applyNumberFormat="1" applyFont="1"/>
    <xf numFmtId="165" fontId="13" fillId="4" borderId="8" xfId="0" applyNumberFormat="1" applyFont="1" applyFill="1" applyBorder="1" applyAlignment="1">
      <alignment horizontal="center" vertical="center"/>
    </xf>
    <xf numFmtId="0" fontId="74" fillId="0" borderId="26" xfId="0" applyFont="1" applyBorder="1" applyAlignment="1">
      <alignment vertical="center" wrapText="1"/>
    </xf>
    <xf numFmtId="0" fontId="71" fillId="0" borderId="26" xfId="0" applyFont="1" applyBorder="1" applyAlignment="1">
      <alignment horizontal="center" vertical="center" wrapText="1"/>
    </xf>
    <xf numFmtId="0" fontId="73" fillId="0" borderId="26" xfId="0" applyFont="1" applyBorder="1" applyAlignment="1">
      <alignment horizontal="center" vertical="center" wrapText="1"/>
    </xf>
    <xf numFmtId="0" fontId="71" fillId="0" borderId="2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1" fontId="26" fillId="8" borderId="17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167" fontId="33" fillId="0" borderId="17" xfId="0" applyNumberFormat="1" applyFont="1" applyBorder="1" applyAlignment="1">
      <alignment horizontal="center" vertical="center"/>
    </xf>
    <xf numFmtId="0" fontId="22" fillId="8" borderId="17" xfId="0" applyFont="1" applyFill="1" applyBorder="1" applyAlignment="1">
      <alignment horizontal="left" vertical="center" wrapText="1"/>
    </xf>
    <xf numFmtId="0" fontId="22" fillId="8" borderId="17" xfId="0" applyFont="1" applyFill="1" applyBorder="1" applyAlignment="1">
      <alignment horizontal="center" vertical="center" wrapText="1"/>
    </xf>
    <xf numFmtId="1" fontId="22" fillId="8" borderId="17" xfId="0" applyNumberFormat="1" applyFont="1" applyFill="1" applyBorder="1" applyAlignment="1">
      <alignment horizontal="center" vertical="center" wrapText="1"/>
    </xf>
    <xf numFmtId="167" fontId="33" fillId="8" borderId="17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70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59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2" fillId="0" borderId="5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52" fillId="0" borderId="1" xfId="0" applyFont="1" applyBorder="1" applyAlignment="1">
      <alignment vertical="top" wrapText="1"/>
    </xf>
    <xf numFmtId="0" fontId="29" fillId="3" borderId="0" xfId="0" applyFont="1" applyFill="1" applyAlignment="1">
      <alignment horizontal="center" vertical="center" wrapText="1"/>
    </xf>
    <xf numFmtId="165" fontId="22" fillId="0" borderId="17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59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92" fillId="0" borderId="0" xfId="4" applyFont="1" applyAlignment="1" applyProtection="1">
      <alignment horizontal="left" vertical="top"/>
      <protection locked="0"/>
    </xf>
    <xf numFmtId="0" fontId="68" fillId="3" borderId="37" xfId="4" applyFont="1" applyFill="1" applyBorder="1" applyAlignment="1" applyProtection="1">
      <alignment horizontal="right" vertical="center" wrapText="1"/>
      <protection locked="0"/>
    </xf>
    <xf numFmtId="0" fontId="68" fillId="3" borderId="44" xfId="4" applyFont="1" applyFill="1" applyBorder="1" applyAlignment="1" applyProtection="1">
      <alignment horizontal="right" vertical="center" wrapText="1"/>
      <protection locked="0"/>
    </xf>
    <xf numFmtId="0" fontId="68" fillId="13" borderId="51" xfId="4" applyFont="1" applyFill="1" applyBorder="1" applyAlignment="1" applyProtection="1">
      <alignment horizontal="right" vertical="center" wrapText="1"/>
      <protection locked="0"/>
    </xf>
    <xf numFmtId="0" fontId="68" fillId="3" borderId="56" xfId="4" applyFont="1" applyFill="1" applyBorder="1" applyAlignment="1" applyProtection="1">
      <alignment horizontal="center" vertical="center" wrapText="1"/>
      <protection locked="0"/>
    </xf>
    <xf numFmtId="0" fontId="68" fillId="3" borderId="8" xfId="4" applyFont="1" applyFill="1" applyBorder="1" applyAlignment="1" applyProtection="1">
      <alignment horizontal="center" vertical="center" wrapText="1"/>
      <protection locked="0"/>
    </xf>
    <xf numFmtId="0" fontId="95" fillId="3" borderId="8" xfId="4" applyFont="1" applyFill="1" applyBorder="1" applyAlignment="1" applyProtection="1">
      <alignment horizontal="center" vertical="center" wrapText="1"/>
      <protection locked="0"/>
    </xf>
    <xf numFmtId="0" fontId="68" fillId="3" borderId="57" xfId="4" applyFont="1" applyFill="1" applyBorder="1" applyAlignment="1" applyProtection="1">
      <alignment horizontal="center" vertical="center" wrapText="1"/>
      <protection locked="0"/>
    </xf>
    <xf numFmtId="0" fontId="92" fillId="0" borderId="0" xfId="4" applyFont="1" applyAlignment="1" applyProtection="1">
      <alignment horizontal="center" vertical="center"/>
      <protection locked="0"/>
    </xf>
    <xf numFmtId="0" fontId="96" fillId="0" borderId="58" xfId="4" applyFont="1" applyBorder="1" applyAlignment="1">
      <alignment horizontal="center" vertical="center" wrapText="1"/>
    </xf>
    <xf numFmtId="0" fontId="67" fillId="0" borderId="59" xfId="4" applyFont="1" applyBorder="1" applyAlignment="1">
      <alignment horizontal="center" vertical="center" wrapText="1"/>
    </xf>
    <xf numFmtId="0" fontId="67" fillId="0" borderId="59" xfId="4" applyFont="1" applyBorder="1" applyAlignment="1" applyProtection="1">
      <alignment horizontal="center" vertical="center" wrapText="1"/>
      <protection locked="0"/>
    </xf>
    <xf numFmtId="0" fontId="93" fillId="0" borderId="59" xfId="4" applyFont="1" applyBorder="1" applyAlignment="1">
      <alignment horizontal="center" vertical="center" wrapText="1"/>
    </xf>
    <xf numFmtId="0" fontId="93" fillId="0" borderId="59" xfId="4" applyFont="1" applyBorder="1" applyAlignment="1" applyProtection="1">
      <alignment horizontal="center" vertical="center" wrapText="1"/>
      <protection locked="0"/>
    </xf>
    <xf numFmtId="165" fontId="67" fillId="0" borderId="59" xfId="4" applyNumberFormat="1" applyFont="1" applyBorder="1" applyAlignment="1">
      <alignment horizontal="center" vertical="center" wrapText="1"/>
    </xf>
    <xf numFmtId="168" fontId="93" fillId="0" borderId="59" xfId="4" applyNumberFormat="1" applyFont="1" applyBorder="1" applyAlignment="1" applyProtection="1">
      <alignment horizontal="center" vertical="center" wrapText="1"/>
      <protection locked="0"/>
    </xf>
    <xf numFmtId="168" fontId="93" fillId="0" borderId="59" xfId="4" applyNumberFormat="1" applyFont="1" applyBorder="1" applyAlignment="1">
      <alignment horizontal="center" vertical="center" wrapText="1"/>
    </xf>
    <xf numFmtId="168" fontId="67" fillId="0" borderId="60" xfId="4" applyNumberFormat="1" applyFont="1" applyBorder="1" applyAlignment="1">
      <alignment horizontal="center" vertical="center" wrapText="1"/>
    </xf>
    <xf numFmtId="0" fontId="96" fillId="0" borderId="61" xfId="4" applyFont="1" applyBorder="1" applyAlignment="1">
      <alignment horizontal="center" vertical="center" wrapText="1"/>
    </xf>
    <xf numFmtId="168" fontId="93" fillId="0" borderId="62" xfId="4" applyNumberFormat="1" applyFont="1" applyBorder="1" applyAlignment="1" applyProtection="1">
      <alignment horizontal="center" vertical="center" wrapText="1"/>
      <protection locked="0"/>
    </xf>
    <xf numFmtId="168" fontId="93" fillId="0" borderId="62" xfId="4" applyNumberFormat="1" applyFont="1" applyBorder="1" applyAlignment="1">
      <alignment horizontal="center" vertical="center" wrapText="1"/>
    </xf>
    <xf numFmtId="168" fontId="67" fillId="0" borderId="63" xfId="4" applyNumberFormat="1" applyFont="1" applyBorder="1" applyAlignment="1">
      <alignment horizontal="center" vertical="center" wrapText="1"/>
    </xf>
    <xf numFmtId="168" fontId="93" fillId="0" borderId="64" xfId="4" applyNumberFormat="1" applyFont="1" applyBorder="1" applyAlignment="1" applyProtection="1">
      <alignment horizontal="center" vertical="center" wrapText="1"/>
      <protection locked="0"/>
    </xf>
    <xf numFmtId="168" fontId="93" fillId="0" borderId="64" xfId="4" applyNumberFormat="1" applyFont="1" applyBorder="1" applyAlignment="1">
      <alignment horizontal="center" vertical="center" wrapText="1"/>
    </xf>
    <xf numFmtId="168" fontId="92" fillId="0" borderId="0" xfId="4" applyNumberFormat="1" applyFont="1" applyAlignment="1" applyProtection="1">
      <alignment horizontal="left" vertical="top"/>
      <protection locked="0"/>
    </xf>
    <xf numFmtId="168" fontId="98" fillId="0" borderId="0" xfId="4" applyNumberFormat="1" applyFont="1" applyAlignment="1" applyProtection="1">
      <alignment horizontal="left" vertical="top"/>
      <protection locked="0"/>
    </xf>
    <xf numFmtId="0" fontId="93" fillId="14" borderId="8" xfId="4" applyFont="1" applyFill="1" applyBorder="1" applyAlignment="1" applyProtection="1">
      <alignment horizontal="center" vertical="center" wrapText="1"/>
      <protection locked="0"/>
    </xf>
    <xf numFmtId="0" fontId="90" fillId="0" borderId="17" xfId="0" applyFont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70" fillId="0" borderId="0" xfId="0" applyFont="1" applyProtection="1">
      <protection locked="0"/>
    </xf>
    <xf numFmtId="49" fontId="23" fillId="0" borderId="0" xfId="0" applyNumberFormat="1" applyFont="1" applyAlignment="1">
      <alignment vertical="top" wrapText="1"/>
    </xf>
    <xf numFmtId="0" fontId="64" fillId="17" borderId="19" xfId="0" applyFont="1" applyFill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wrapText="1"/>
    </xf>
    <xf numFmtId="0" fontId="37" fillId="8" borderId="22" xfId="0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4" fillId="0" borderId="21" xfId="0" applyFont="1" applyBorder="1" applyAlignment="1">
      <alignment vertical="center" wrapText="1"/>
    </xf>
    <xf numFmtId="0" fontId="43" fillId="8" borderId="22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75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top" wrapText="1"/>
    </xf>
    <xf numFmtId="0" fontId="28" fillId="3" borderId="20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vertical="top" wrapText="1"/>
    </xf>
    <xf numFmtId="0" fontId="28" fillId="6" borderId="3" xfId="0" applyFont="1" applyFill="1" applyBorder="1" applyAlignment="1">
      <alignment vertical="top" wrapText="1"/>
    </xf>
    <xf numFmtId="0" fontId="28" fillId="6" borderId="5" xfId="0" applyFont="1" applyFill="1" applyBorder="1" applyAlignment="1">
      <alignment vertical="top" wrapText="1"/>
    </xf>
    <xf numFmtId="0" fontId="28" fillId="7" borderId="6" xfId="0" applyFont="1" applyFill="1" applyBorder="1" applyAlignment="1">
      <alignment vertical="top" wrapText="1"/>
    </xf>
    <xf numFmtId="0" fontId="28" fillId="7" borderId="3" xfId="0" applyFont="1" applyFill="1" applyBorder="1" applyAlignment="1">
      <alignment vertical="top" wrapText="1"/>
    </xf>
    <xf numFmtId="0" fontId="28" fillId="7" borderId="5" xfId="0" applyFont="1" applyFill="1" applyBorder="1" applyAlignment="1">
      <alignment vertical="top" wrapText="1"/>
    </xf>
    <xf numFmtId="0" fontId="54" fillId="0" borderId="6" xfId="0" applyFont="1" applyBorder="1" applyAlignment="1">
      <alignment vertical="top" wrapText="1"/>
    </xf>
    <xf numFmtId="0" fontId="54" fillId="0" borderId="3" xfId="0" applyFont="1" applyBorder="1" applyAlignment="1">
      <alignment vertical="top" wrapText="1"/>
    </xf>
    <xf numFmtId="0" fontId="54" fillId="0" borderId="5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89" fillId="16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49" fontId="23" fillId="10" borderId="0" xfId="0" applyNumberFormat="1" applyFont="1" applyFill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2" fontId="44" fillId="4" borderId="8" xfId="0" applyNumberFormat="1" applyFont="1" applyFill="1" applyBorder="1" applyAlignment="1">
      <alignment horizontal="center" vertical="center" wrapText="1"/>
    </xf>
    <xf numFmtId="0" fontId="28" fillId="15" borderId="0" xfId="0" applyFont="1" applyFill="1" applyAlignment="1">
      <alignment horizontal="left" vertical="center" wrapText="1"/>
    </xf>
    <xf numFmtId="0" fontId="81" fillId="8" borderId="2" xfId="0" applyFont="1" applyFill="1" applyBorder="1" applyAlignment="1">
      <alignment horizontal="center" vertical="top" wrapText="1"/>
    </xf>
    <xf numFmtId="0" fontId="76" fillId="0" borderId="2" xfId="0" applyFont="1" applyBorder="1" applyAlignment="1">
      <alignment horizontal="center" vertical="top"/>
    </xf>
    <xf numFmtId="0" fontId="41" fillId="10" borderId="6" xfId="0" applyFont="1" applyFill="1" applyBorder="1" applyAlignment="1">
      <alignment horizontal="center" vertical="center" wrapText="1"/>
    </xf>
    <xf numFmtId="0" fontId="41" fillId="10" borderId="3" xfId="0" applyFont="1" applyFill="1" applyBorder="1" applyAlignment="1">
      <alignment horizontal="center" vertical="center" wrapText="1"/>
    </xf>
    <xf numFmtId="0" fontId="41" fillId="10" borderId="5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right" vertical="center" wrapText="1"/>
    </xf>
    <xf numFmtId="0" fontId="28" fillId="4" borderId="6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5" xfId="0" applyFont="1" applyFill="1" applyBorder="1" applyAlignment="1">
      <alignment horizontal="left" vertical="center" wrapText="1"/>
    </xf>
    <xf numFmtId="0" fontId="74" fillId="0" borderId="6" xfId="0" applyFont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28" fillId="11" borderId="1" xfId="0" applyFont="1" applyFill="1" applyBorder="1" applyAlignment="1">
      <alignment horizontal="center" vertical="center"/>
    </xf>
    <xf numFmtId="0" fontId="71" fillId="10" borderId="6" xfId="3" applyFont="1" applyFill="1" applyBorder="1" applyAlignment="1" applyProtection="1">
      <alignment horizontal="center" vertical="center"/>
    </xf>
    <xf numFmtId="0" fontId="71" fillId="10" borderId="3" xfId="3" applyFont="1" applyFill="1" applyBorder="1" applyAlignment="1" applyProtection="1">
      <alignment horizontal="center" vertical="center"/>
    </xf>
    <xf numFmtId="0" fontId="70" fillId="10" borderId="3" xfId="0" applyFont="1" applyFill="1" applyBorder="1" applyAlignment="1">
      <alignment vertical="center"/>
    </xf>
    <xf numFmtId="0" fontId="70" fillId="10" borderId="5" xfId="0" applyFont="1" applyFill="1" applyBorder="1" applyAlignment="1">
      <alignment vertical="center"/>
    </xf>
    <xf numFmtId="0" fontId="29" fillId="0" borderId="6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15" fillId="11" borderId="1" xfId="0" applyFont="1" applyFill="1" applyBorder="1" applyAlignment="1">
      <alignment horizontal="right" vertical="center" wrapText="1"/>
    </xf>
    <xf numFmtId="49" fontId="85" fillId="12" borderId="14" xfId="0" applyNumberFormat="1" applyFont="1" applyFill="1" applyBorder="1" applyAlignment="1">
      <alignment horizontal="left" vertical="top" wrapText="1"/>
    </xf>
    <xf numFmtId="49" fontId="85" fillId="12" borderId="12" xfId="0" applyNumberFormat="1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center" vertical="center"/>
    </xf>
    <xf numFmtId="166" fontId="26" fillId="0" borderId="1" xfId="0" applyNumberFormat="1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80" fillId="5" borderId="9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78" fillId="0" borderId="22" xfId="0" applyFont="1" applyBorder="1" applyAlignment="1">
      <alignment horizontal="center" vertical="top" wrapText="1"/>
    </xf>
    <xf numFmtId="0" fontId="38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61" fillId="0" borderId="21" xfId="0" applyFont="1" applyBorder="1" applyAlignment="1">
      <alignment horizontal="left" vertical="center" wrapText="1"/>
    </xf>
    <xf numFmtId="0" fontId="61" fillId="0" borderId="24" xfId="0" applyFont="1" applyBorder="1" applyAlignment="1">
      <alignment horizontal="left" vertical="center" wrapText="1"/>
    </xf>
    <xf numFmtId="0" fontId="76" fillId="8" borderId="22" xfId="0" applyFont="1" applyFill="1" applyBorder="1" applyAlignment="1">
      <alignment horizontal="center" vertical="center" wrapText="1"/>
    </xf>
    <xf numFmtId="0" fontId="42" fillId="0" borderId="74" xfId="0" applyFont="1" applyBorder="1" applyAlignment="1">
      <alignment horizontal="left" vertical="center"/>
    </xf>
    <xf numFmtId="0" fontId="74" fillId="0" borderId="32" xfId="0" applyFont="1" applyBorder="1" applyAlignment="1">
      <alignment horizontal="center" vertical="top" wrapText="1"/>
    </xf>
    <xf numFmtId="0" fontId="74" fillId="0" borderId="33" xfId="0" applyFont="1" applyBorder="1" applyAlignment="1">
      <alignment horizontal="center" vertical="top" wrapText="1"/>
    </xf>
    <xf numFmtId="0" fontId="74" fillId="0" borderId="34" xfId="0" applyFont="1" applyBorder="1" applyAlignment="1">
      <alignment horizontal="center" vertical="top" wrapText="1"/>
    </xf>
    <xf numFmtId="0" fontId="92" fillId="0" borderId="74" xfId="4" applyFont="1" applyBorder="1" applyAlignment="1" applyProtection="1">
      <alignment horizontal="right" vertical="center"/>
      <protection locked="0"/>
    </xf>
    <xf numFmtId="0" fontId="92" fillId="0" borderId="0" xfId="4" applyFont="1" applyAlignment="1" applyProtection="1">
      <alignment horizontal="right" vertical="center"/>
      <protection locked="0"/>
    </xf>
    <xf numFmtId="0" fontId="98" fillId="0" borderId="0" xfId="4" applyFont="1" applyAlignment="1" applyProtection="1">
      <alignment horizontal="right" vertical="center"/>
      <protection locked="0"/>
    </xf>
    <xf numFmtId="49" fontId="92" fillId="0" borderId="66" xfId="4" applyNumberFormat="1" applyFont="1" applyBorder="1" applyAlignment="1" applyProtection="1">
      <alignment horizontal="left" vertical="top" wrapText="1"/>
      <protection locked="0"/>
    </xf>
    <xf numFmtId="49" fontId="92" fillId="0" borderId="0" xfId="4" applyNumberFormat="1" applyFont="1" applyAlignment="1" applyProtection="1">
      <alignment horizontal="left" vertical="top" wrapText="1"/>
      <protection locked="0"/>
    </xf>
    <xf numFmtId="49" fontId="92" fillId="0" borderId="11" xfId="4" applyNumberFormat="1" applyFont="1" applyBorder="1" applyAlignment="1" applyProtection="1">
      <alignment horizontal="left" vertical="top" wrapText="1"/>
      <protection locked="0"/>
    </xf>
    <xf numFmtId="49" fontId="92" fillId="0" borderId="67" xfId="4" applyNumberFormat="1" applyFont="1" applyBorder="1" applyAlignment="1" applyProtection="1">
      <alignment horizontal="left" vertical="top" wrapText="1"/>
      <protection locked="0"/>
    </xf>
    <xf numFmtId="49" fontId="92" fillId="0" borderId="68" xfId="4" applyNumberFormat="1" applyFont="1" applyBorder="1" applyAlignment="1" applyProtection="1">
      <alignment horizontal="left" vertical="top" wrapText="1"/>
      <protection locked="0"/>
    </xf>
    <xf numFmtId="49" fontId="92" fillId="0" borderId="75" xfId="4" applyNumberFormat="1" applyFont="1" applyBorder="1" applyAlignment="1" applyProtection="1">
      <alignment horizontal="left" vertical="top" wrapText="1"/>
      <protection locked="0"/>
    </xf>
    <xf numFmtId="0" fontId="67" fillId="0" borderId="37" xfId="4" applyFont="1" applyBorder="1" applyAlignment="1" applyProtection="1">
      <alignment horizontal="left" vertical="center" wrapText="1"/>
      <protection locked="0"/>
    </xf>
    <xf numFmtId="0" fontId="67" fillId="0" borderId="38" xfId="4" applyFont="1" applyBorder="1" applyAlignment="1" applyProtection="1">
      <alignment horizontal="left" vertical="center" wrapText="1"/>
      <protection locked="0"/>
    </xf>
    <xf numFmtId="0" fontId="67" fillId="0" borderId="36" xfId="4" applyFont="1" applyBorder="1" applyAlignment="1" applyProtection="1">
      <alignment horizontal="left" vertical="center" wrapText="1"/>
      <protection locked="0"/>
    </xf>
    <xf numFmtId="0" fontId="21" fillId="0" borderId="44" xfId="4" applyFont="1" applyBorder="1" applyAlignment="1" applyProtection="1">
      <alignment horizontal="left" vertical="center" wrapText="1"/>
      <protection locked="0"/>
    </xf>
    <xf numFmtId="0" fontId="21" fillId="0" borderId="45" xfId="4" applyFont="1" applyBorder="1" applyAlignment="1" applyProtection="1">
      <alignment horizontal="left" vertical="center" wrapText="1"/>
      <protection locked="0"/>
    </xf>
    <xf numFmtId="0" fontId="21" fillId="0" borderId="43" xfId="4" applyFont="1" applyBorder="1" applyAlignment="1" applyProtection="1">
      <alignment horizontal="left" vertical="center" wrapText="1"/>
      <protection locked="0"/>
    </xf>
    <xf numFmtId="0" fontId="67" fillId="0" borderId="51" xfId="4" applyFont="1" applyBorder="1" applyAlignment="1" applyProtection="1">
      <alignment horizontal="left" vertical="center" wrapText="1"/>
      <protection locked="0"/>
    </xf>
    <xf numFmtId="0" fontId="67" fillId="0" borderId="52" xfId="4" applyFont="1" applyBorder="1" applyAlignment="1" applyProtection="1">
      <alignment horizontal="left" vertical="center" wrapText="1"/>
      <protection locked="0"/>
    </xf>
    <xf numFmtId="0" fontId="67" fillId="0" borderId="50" xfId="4" applyFont="1" applyBorder="1" applyAlignment="1" applyProtection="1">
      <alignment horizontal="left" vertical="center" wrapText="1"/>
      <protection locked="0"/>
    </xf>
    <xf numFmtId="0" fontId="68" fillId="13" borderId="49" xfId="4" applyFont="1" applyFill="1" applyBorder="1" applyAlignment="1" applyProtection="1">
      <alignment horizontal="right" vertical="center" wrapText="1"/>
      <protection locked="0"/>
    </xf>
    <xf numFmtId="0" fontId="68" fillId="13" borderId="50" xfId="4" applyFont="1" applyFill="1" applyBorder="1" applyAlignment="1" applyProtection="1">
      <alignment horizontal="right" vertical="center" wrapText="1"/>
      <protection locked="0"/>
    </xf>
    <xf numFmtId="0" fontId="67" fillId="0" borderId="53" xfId="4" applyFont="1" applyBorder="1" applyAlignment="1" applyProtection="1">
      <alignment horizontal="left" vertical="center" wrapText="1"/>
      <protection locked="0"/>
    </xf>
    <xf numFmtId="0" fontId="67" fillId="0" borderId="54" xfId="4" applyFont="1" applyBorder="1" applyAlignment="1" applyProtection="1">
      <alignment horizontal="left" vertical="center" wrapText="1"/>
      <protection locked="0"/>
    </xf>
    <xf numFmtId="0" fontId="67" fillId="0" borderId="55" xfId="4" applyFont="1" applyBorder="1" applyAlignment="1" applyProtection="1">
      <alignment horizontal="left" vertical="center" wrapText="1"/>
      <protection locked="0"/>
    </xf>
    <xf numFmtId="168" fontId="68" fillId="0" borderId="6" xfId="4" applyNumberFormat="1" applyFont="1" applyBorder="1" applyAlignment="1" applyProtection="1">
      <alignment horizontal="right" vertical="center" wrapText="1"/>
      <protection locked="0"/>
    </xf>
    <xf numFmtId="168" fontId="68" fillId="0" borderId="3" xfId="4" applyNumberFormat="1" applyFont="1" applyBorder="1" applyAlignment="1" applyProtection="1">
      <alignment horizontal="right" vertical="center" wrapText="1"/>
      <protection locked="0"/>
    </xf>
    <xf numFmtId="168" fontId="68" fillId="0" borderId="5" xfId="4" applyNumberFormat="1" applyFont="1" applyBorder="1" applyAlignment="1" applyProtection="1">
      <alignment horizontal="right" vertical="center" wrapText="1"/>
      <protection locked="0"/>
    </xf>
    <xf numFmtId="168" fontId="68" fillId="0" borderId="1" xfId="4" applyNumberFormat="1" applyFont="1" applyBorder="1" applyAlignment="1">
      <alignment horizontal="center" vertical="center"/>
    </xf>
    <xf numFmtId="168" fontId="68" fillId="0" borderId="65" xfId="4" applyNumberFormat="1" applyFont="1" applyBorder="1" applyAlignment="1">
      <alignment horizontal="center" vertical="center"/>
    </xf>
    <xf numFmtId="168" fontId="68" fillId="0" borderId="6" xfId="4" applyNumberFormat="1" applyFont="1" applyBorder="1" applyAlignment="1" applyProtection="1">
      <alignment horizontal="right" vertical="center"/>
      <protection locked="0"/>
    </xf>
    <xf numFmtId="168" fontId="68" fillId="0" borderId="3" xfId="4" applyNumberFormat="1" applyFont="1" applyBorder="1" applyAlignment="1" applyProtection="1">
      <alignment horizontal="right" vertical="center"/>
      <protection locked="0"/>
    </xf>
    <xf numFmtId="168" fontId="68" fillId="0" borderId="5" xfId="4" applyNumberFormat="1" applyFont="1" applyBorder="1" applyAlignment="1" applyProtection="1">
      <alignment horizontal="right" vertical="center"/>
      <protection locked="0"/>
    </xf>
    <xf numFmtId="168" fontId="68" fillId="0" borderId="69" xfId="4" applyNumberFormat="1" applyFont="1" applyBorder="1" applyAlignment="1" applyProtection="1">
      <alignment horizontal="right" vertical="center"/>
      <protection locked="0"/>
    </xf>
    <xf numFmtId="168" fontId="68" fillId="0" borderId="70" xfId="4" applyNumberFormat="1" applyFont="1" applyBorder="1" applyAlignment="1" applyProtection="1">
      <alignment horizontal="right" vertical="center"/>
      <protection locked="0"/>
    </xf>
    <xf numFmtId="168" fontId="68" fillId="0" borderId="71" xfId="4" applyNumberFormat="1" applyFont="1" applyBorder="1" applyAlignment="1" applyProtection="1">
      <alignment horizontal="right" vertical="center"/>
      <protection locked="0"/>
    </xf>
    <xf numFmtId="168" fontId="97" fillId="0" borderId="72" xfId="4" applyNumberFormat="1" applyFont="1" applyBorder="1" applyAlignment="1">
      <alignment horizontal="center" vertical="center"/>
    </xf>
    <xf numFmtId="168" fontId="97" fillId="0" borderId="73" xfId="4" applyNumberFormat="1" applyFont="1" applyBorder="1" applyAlignment="1">
      <alignment horizontal="center" vertical="center"/>
    </xf>
    <xf numFmtId="0" fontId="15" fillId="0" borderId="32" xfId="4" applyFont="1" applyBorder="1" applyAlignment="1" applyProtection="1">
      <alignment horizontal="center" vertical="center" wrapText="1"/>
      <protection locked="0"/>
    </xf>
    <xf numFmtId="0" fontId="15" fillId="0" borderId="33" xfId="4" applyFont="1" applyBorder="1" applyAlignment="1" applyProtection="1">
      <alignment horizontal="center" vertical="center" wrapText="1"/>
      <protection locked="0"/>
    </xf>
    <xf numFmtId="0" fontId="15" fillId="0" borderId="34" xfId="4" applyFont="1" applyBorder="1" applyAlignment="1" applyProtection="1">
      <alignment horizontal="center" vertical="center" wrapText="1"/>
      <protection locked="0"/>
    </xf>
    <xf numFmtId="0" fontId="68" fillId="3" borderId="35" xfId="4" applyFont="1" applyFill="1" applyBorder="1" applyAlignment="1" applyProtection="1">
      <alignment horizontal="right" vertical="center" wrapText="1"/>
      <protection locked="0"/>
    </xf>
    <xf numFmtId="0" fontId="68" fillId="3" borderId="36" xfId="4" applyFont="1" applyFill="1" applyBorder="1" applyAlignment="1" applyProtection="1">
      <alignment horizontal="right" vertical="center" wrapText="1"/>
      <protection locked="0"/>
    </xf>
    <xf numFmtId="166" fontId="67" fillId="0" borderId="39" xfId="4" applyNumberFormat="1" applyFont="1" applyBorder="1" applyAlignment="1" applyProtection="1">
      <alignment horizontal="left" vertical="center" wrapText="1"/>
      <protection locked="0"/>
    </xf>
    <xf numFmtId="166" fontId="67" fillId="0" borderId="40" xfId="4" applyNumberFormat="1" applyFont="1" applyBorder="1" applyAlignment="1" applyProtection="1">
      <alignment horizontal="left" vertical="center" wrapText="1"/>
      <protection locked="0"/>
    </xf>
    <xf numFmtId="166" fontId="67" fillId="0" borderId="41" xfId="4" applyNumberFormat="1" applyFont="1" applyBorder="1" applyAlignment="1" applyProtection="1">
      <alignment horizontal="left" vertical="center" wrapText="1"/>
      <protection locked="0"/>
    </xf>
    <xf numFmtId="0" fontId="68" fillId="3" borderId="42" xfId="4" applyFont="1" applyFill="1" applyBorder="1" applyAlignment="1" applyProtection="1">
      <alignment horizontal="right" vertical="center" wrapText="1"/>
      <protection locked="0"/>
    </xf>
    <xf numFmtId="0" fontId="68" fillId="3" borderId="43" xfId="4" applyFont="1" applyFill="1" applyBorder="1" applyAlignment="1" applyProtection="1">
      <alignment horizontal="right" vertical="center" wrapText="1"/>
      <protection locked="0"/>
    </xf>
    <xf numFmtId="0" fontId="67" fillId="0" borderId="46" xfId="4" applyFont="1" applyBorder="1" applyAlignment="1" applyProtection="1">
      <alignment horizontal="left" vertical="center" wrapText="1"/>
      <protection locked="0"/>
    </xf>
    <xf numFmtId="0" fontId="67" fillId="0" borderId="47" xfId="4" applyFont="1" applyBorder="1" applyAlignment="1" applyProtection="1">
      <alignment horizontal="left" vertical="center" wrapText="1"/>
      <protection locked="0"/>
    </xf>
    <xf numFmtId="0" fontId="67" fillId="0" borderId="48" xfId="4" applyFont="1" applyBorder="1" applyAlignment="1" applyProtection="1">
      <alignment horizontal="left" vertical="center" wrapText="1"/>
      <protection locked="0"/>
    </xf>
  </cellXfs>
  <cellStyles count="5">
    <cellStyle name="Hyperlink" xfId="3" builtinId="8"/>
    <cellStyle name="Hyperlink 2" xfId="1" xr:uid="{00000000-0005-0000-0000-000027000000}"/>
    <cellStyle name="Normal" xfId="0" builtinId="0"/>
    <cellStyle name="Normal 2" xfId="2" xr:uid="{00000000-0005-0000-0000-00002B000000}"/>
    <cellStyle name="Normal 4" xfId="4" xr:uid="{DCF2F325-D030-4AE4-8004-06DEEACA2068}"/>
  </cellStyles>
  <dxfs count="28">
    <dxf>
      <font>
        <color rgb="FFC00000"/>
      </font>
      <fill>
        <patternFill>
          <bgColor theme="9" tint="0.79998168889431442"/>
        </patternFill>
      </fill>
    </dxf>
    <dxf>
      <font>
        <b/>
        <i val="0"/>
        <color rgb="FF006600"/>
      </font>
      <fill>
        <patternFill>
          <bgColor theme="6" tint="0.79998168889431442"/>
        </patternFill>
      </fill>
    </dxf>
    <dxf>
      <font>
        <b/>
        <i val="0"/>
        <color rgb="FFC00000"/>
      </font>
      <fill>
        <patternFill>
          <bgColor theme="9" tint="0.79998168889431442"/>
        </patternFill>
      </fill>
    </dxf>
    <dxf>
      <font>
        <b/>
        <i val="0"/>
        <color rgb="FF0000FF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0000FF"/>
      </font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0000FF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9" tint="0.79998168889431442"/>
        </patternFill>
      </fill>
    </dxf>
    <dxf>
      <font>
        <b/>
        <i val="0"/>
        <color rgb="FF0000FF"/>
      </font>
      <fill>
        <patternFill>
          <bgColor theme="8" tint="0.79998168889431442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/>
        <i val="0"/>
        <color rgb="FFC00000"/>
      </font>
    </dxf>
    <dxf>
      <font>
        <b/>
        <i val="0"/>
        <color rgb="FF006600"/>
      </font>
      <fill>
        <patternFill>
          <bgColor rgb="FFFABF8F"/>
        </patternFill>
      </fill>
    </dxf>
    <dxf>
      <font>
        <b/>
        <i val="0"/>
        <color rgb="FFFF6600"/>
      </font>
    </dxf>
    <dxf>
      <fill>
        <patternFill>
          <bgColor rgb="FFB7DEE8"/>
        </patternFill>
      </fill>
    </dxf>
    <dxf>
      <font>
        <b/>
        <i val="0"/>
        <color rgb="FF008000"/>
      </font>
      <fill>
        <patternFill>
          <bgColor rgb="FFFABF8F"/>
        </patternFill>
      </fill>
    </dxf>
    <dxf>
      <font>
        <b/>
        <i val="0"/>
        <color rgb="FFFF6600"/>
      </font>
    </dxf>
    <dxf>
      <fill>
        <patternFill>
          <bgColor rgb="FFB7DEE8"/>
        </patternFill>
      </fill>
    </dxf>
    <dxf>
      <font>
        <b/>
        <i val="0"/>
        <color rgb="FF008000"/>
      </font>
      <fill>
        <patternFill>
          <bgColor rgb="FFFABF8F"/>
        </patternFill>
      </fill>
    </dxf>
    <dxf>
      <font>
        <b/>
        <i val="0"/>
        <color rgb="FFFF6600"/>
      </font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</dxfs>
  <tableStyles count="0" defaultTableStyle="TableStyleMedium9"/>
  <colors>
    <mruColors>
      <color rgb="FF008000"/>
      <color rgb="FF0000FF"/>
      <color rgb="FF33CC33"/>
      <color rgb="FFFFFF00"/>
      <color rgb="FFFF00FF"/>
      <color rgb="FFFF6600"/>
      <color rgb="FFFAA790"/>
      <color rgb="FFB7DEE8"/>
      <color rgb="FFE4DFEC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pecification &amp; Limitations'!B2"/><Relationship Id="rId7" Type="http://schemas.openxmlformats.org/officeDocument/2006/relationships/hyperlink" Target="#'Shutters Order Sheet'!M49"/><Relationship Id="rId2" Type="http://schemas.openxmlformats.org/officeDocument/2006/relationships/hyperlink" Target="#'Shutters Order Sheet'!A5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Shutters Order Sheet'!AJ4"/><Relationship Id="rId4" Type="http://schemas.openxmlformats.org/officeDocument/2006/relationships/hyperlink" Target="#'Shutters Order Sheet'!X5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49062</xdr:colOff>
      <xdr:row>1</xdr:row>
      <xdr:rowOff>38100</xdr:rowOff>
    </xdr:from>
    <xdr:to>
      <xdr:col>1</xdr:col>
      <xdr:colOff>605790</xdr:colOff>
      <xdr:row>1</xdr:row>
      <xdr:rowOff>568502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E064B1-374C-46EF-F252-A45F746C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22" y="121920"/>
          <a:ext cx="537678" cy="515162"/>
        </a:xfrm>
        <a:prstGeom prst="rect">
          <a:avLst/>
        </a:prstGeom>
      </xdr:spPr>
    </xdr:pic>
    <xdr:clientData/>
  </xdr:twoCellAnchor>
  <xdr:twoCellAnchor>
    <xdr:from>
      <xdr:col>33</xdr:col>
      <xdr:colOff>100289</xdr:colOff>
      <xdr:row>2</xdr:row>
      <xdr:rowOff>58947</xdr:rowOff>
    </xdr:from>
    <xdr:to>
      <xdr:col>33</xdr:col>
      <xdr:colOff>1828800</xdr:colOff>
      <xdr:row>2</xdr:row>
      <xdr:rowOff>308574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B25D62-0B84-4255-8536-5E4D7CF5F54C}"/>
            </a:ext>
          </a:extLst>
        </xdr:cNvPr>
        <xdr:cNvSpPr/>
      </xdr:nvSpPr>
      <xdr:spPr>
        <a:xfrm>
          <a:off x="18750239" y="582822"/>
          <a:ext cx="1728511" cy="249627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latin typeface="Arial" panose="020B0604020202020204" pitchFamily="34" charset="0"/>
              <a:cs typeface="Arial" panose="020B0604020202020204" pitchFamily="34" charset="0"/>
            </a:rPr>
            <a:t>Click here to go t</a:t>
          </a:r>
          <a:r>
            <a:rPr lang="en-AU" sz="800" b="1" baseline="0">
              <a:latin typeface="Arial" panose="020B0604020202020204" pitchFamily="34" charset="0"/>
              <a:cs typeface="Arial" panose="020B0604020202020204" pitchFamily="34" charset="0"/>
            </a:rPr>
            <a:t>o Item No 1</a:t>
          </a:r>
          <a:endParaRPr lang="en-AU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30089</xdr:colOff>
      <xdr:row>42</xdr:row>
      <xdr:rowOff>0</xdr:rowOff>
    </xdr:from>
    <xdr:to>
      <xdr:col>8</xdr:col>
      <xdr:colOff>926081</xdr:colOff>
      <xdr:row>43</xdr:row>
      <xdr:rowOff>47624</xdr:rowOff>
    </xdr:to>
    <xdr:sp macro="" textlink="">
      <xdr:nvSpPr>
        <xdr:cNvPr id="21" name="Rectangle: Rounded Corners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BA8EE4-FCF5-4CE0-84E6-DE919568E06E}"/>
            </a:ext>
          </a:extLst>
        </xdr:cNvPr>
        <xdr:cNvSpPr/>
      </xdr:nvSpPr>
      <xdr:spPr>
        <a:xfrm>
          <a:off x="4354439" y="9503494"/>
          <a:ext cx="1981842" cy="250105"/>
        </a:xfrm>
        <a:prstGeom prst="roundRect">
          <a:avLst/>
        </a:prstGeom>
        <a:solidFill>
          <a:srgbClr val="FF9900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 baseline="0">
              <a:latin typeface="Arial" panose="020B0604020202020204" pitchFamily="34" charset="0"/>
              <a:cs typeface="Arial" panose="020B0604020202020204" pitchFamily="34" charset="0"/>
            </a:rPr>
            <a:t>Click here to see Spec &amp; Limitations</a:t>
          </a:r>
          <a:endParaRPr lang="en-AU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197147</xdr:colOff>
      <xdr:row>2</xdr:row>
      <xdr:rowOff>83820</xdr:rowOff>
    </xdr:from>
    <xdr:to>
      <xdr:col>24</xdr:col>
      <xdr:colOff>91669</xdr:colOff>
      <xdr:row>2</xdr:row>
      <xdr:rowOff>306383</xdr:rowOff>
    </xdr:to>
    <xdr:sp macro="" textlink="">
      <xdr:nvSpPr>
        <xdr:cNvPr id="3" name="Rectangle: Rounded Corner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E1CFA9-5153-4565-9E8E-55CDD8DE921C}"/>
            </a:ext>
          </a:extLst>
        </xdr:cNvPr>
        <xdr:cNvSpPr/>
      </xdr:nvSpPr>
      <xdr:spPr>
        <a:xfrm>
          <a:off x="12175787" y="609600"/>
          <a:ext cx="763202" cy="222563"/>
        </a:xfrm>
        <a:prstGeom prst="roundRect">
          <a:avLst/>
        </a:prstGeom>
        <a:solidFill>
          <a:srgbClr val="FFEEB7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Click Here</a:t>
          </a:r>
          <a:endParaRPr lang="en-AU" sz="8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177752</xdr:colOff>
      <xdr:row>46</xdr:row>
      <xdr:rowOff>27247</xdr:rowOff>
    </xdr:from>
    <xdr:to>
      <xdr:col>8</xdr:col>
      <xdr:colOff>893353</xdr:colOff>
      <xdr:row>47</xdr:row>
      <xdr:rowOff>99169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DC220F-C0DF-4321-9BFF-305B89390D26}"/>
            </a:ext>
          </a:extLst>
        </xdr:cNvPr>
        <xdr:cNvSpPr/>
      </xdr:nvSpPr>
      <xdr:spPr>
        <a:xfrm>
          <a:off x="4978352" y="10398067"/>
          <a:ext cx="2102441" cy="247182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latin typeface="Arial" panose="020B0604020202020204" pitchFamily="34" charset="0"/>
              <a:cs typeface="Arial" panose="020B0604020202020204" pitchFamily="34" charset="0"/>
            </a:rPr>
            <a:t>Click here to go t</a:t>
          </a:r>
          <a:r>
            <a:rPr lang="en-AU" sz="800" b="1" baseline="0">
              <a:latin typeface="Arial" panose="020B0604020202020204" pitchFamily="34" charset="0"/>
              <a:cs typeface="Arial" panose="020B0604020202020204" pitchFamily="34" charset="0"/>
            </a:rPr>
            <a:t>o Item No 1</a:t>
          </a:r>
          <a:endParaRPr lang="en-AU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240762</xdr:colOff>
      <xdr:row>39</xdr:row>
      <xdr:rowOff>19049</xdr:rowOff>
    </xdr:from>
    <xdr:to>
      <xdr:col>23</xdr:col>
      <xdr:colOff>814666</xdr:colOff>
      <xdr:row>39</xdr:row>
      <xdr:rowOff>135326</xdr:rowOff>
    </xdr:to>
    <xdr:sp macro="" textlink="">
      <xdr:nvSpPr>
        <xdr:cNvPr id="26" name="Arrow: Right 25">
          <a:extLst>
            <a:ext uri="{FF2B5EF4-FFF2-40B4-BE49-F238E27FC236}">
              <a16:creationId xmlns:a16="http://schemas.microsoft.com/office/drawing/2014/main" id="{0A5A9704-9E3E-442A-B75D-7680C21B9F78}"/>
            </a:ext>
          </a:extLst>
        </xdr:cNvPr>
        <xdr:cNvSpPr/>
      </xdr:nvSpPr>
      <xdr:spPr>
        <a:xfrm>
          <a:off x="13128087" y="7924799"/>
          <a:ext cx="573904" cy="116277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24</xdr:col>
      <xdr:colOff>94077</xdr:colOff>
      <xdr:row>1</xdr:row>
      <xdr:rowOff>193375</xdr:rowOff>
    </xdr:from>
    <xdr:to>
      <xdr:col>24</xdr:col>
      <xdr:colOff>666076</xdr:colOff>
      <xdr:row>1</xdr:row>
      <xdr:rowOff>344877</xdr:rowOff>
    </xdr:to>
    <xdr:sp macro="" textlink="">
      <xdr:nvSpPr>
        <xdr:cNvPr id="36" name="Arrow: Right 35">
          <a:extLst>
            <a:ext uri="{FF2B5EF4-FFF2-40B4-BE49-F238E27FC236}">
              <a16:creationId xmlns:a16="http://schemas.microsoft.com/office/drawing/2014/main" id="{3E661221-A636-4CEB-ABD2-E08C9F8E15D2}"/>
            </a:ext>
          </a:extLst>
        </xdr:cNvPr>
        <xdr:cNvSpPr/>
      </xdr:nvSpPr>
      <xdr:spPr>
        <a:xfrm>
          <a:off x="14114877" y="277195"/>
          <a:ext cx="571999" cy="151502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26</xdr:col>
      <xdr:colOff>172182</xdr:colOff>
      <xdr:row>1</xdr:row>
      <xdr:rowOff>202900</xdr:rowOff>
    </xdr:from>
    <xdr:to>
      <xdr:col>27</xdr:col>
      <xdr:colOff>231736</xdr:colOff>
      <xdr:row>1</xdr:row>
      <xdr:rowOff>354402</xdr:rowOff>
    </xdr:to>
    <xdr:sp macro="" textlink="">
      <xdr:nvSpPr>
        <xdr:cNvPr id="38" name="Arrow: Right 37">
          <a:extLst>
            <a:ext uri="{FF2B5EF4-FFF2-40B4-BE49-F238E27FC236}">
              <a16:creationId xmlns:a16="http://schemas.microsoft.com/office/drawing/2014/main" id="{EA0916B3-D5F6-42F4-A269-F55EA76E9ABC}"/>
            </a:ext>
          </a:extLst>
        </xdr:cNvPr>
        <xdr:cNvSpPr/>
      </xdr:nvSpPr>
      <xdr:spPr>
        <a:xfrm>
          <a:off x="16166562" y="286720"/>
          <a:ext cx="585334" cy="151502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29</xdr:col>
      <xdr:colOff>345537</xdr:colOff>
      <xdr:row>1</xdr:row>
      <xdr:rowOff>212425</xdr:rowOff>
    </xdr:from>
    <xdr:to>
      <xdr:col>31</xdr:col>
      <xdr:colOff>33616</xdr:colOff>
      <xdr:row>1</xdr:row>
      <xdr:rowOff>363927</xdr:rowOff>
    </xdr:to>
    <xdr:sp macro="" textlink="">
      <xdr:nvSpPr>
        <xdr:cNvPr id="39" name="Arrow: Right 38">
          <a:extLst>
            <a:ext uri="{FF2B5EF4-FFF2-40B4-BE49-F238E27FC236}">
              <a16:creationId xmlns:a16="http://schemas.microsoft.com/office/drawing/2014/main" id="{FDB3E92E-A743-46E5-8F6A-6C67CAD15397}"/>
            </a:ext>
          </a:extLst>
        </xdr:cNvPr>
        <xdr:cNvSpPr/>
      </xdr:nvSpPr>
      <xdr:spPr>
        <a:xfrm>
          <a:off x="16804737" y="212425"/>
          <a:ext cx="573904" cy="151502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18</xdr:col>
      <xdr:colOff>175260</xdr:colOff>
      <xdr:row>1</xdr:row>
      <xdr:rowOff>68580</xdr:rowOff>
    </xdr:from>
    <xdr:to>
      <xdr:col>22</xdr:col>
      <xdr:colOff>292045</xdr:colOff>
      <xdr:row>1</xdr:row>
      <xdr:rowOff>446541</xdr:rowOff>
    </xdr:to>
    <xdr:sp macro="" textlink="">
      <xdr:nvSpPr>
        <xdr:cNvPr id="40" name="Rectangle: Rounded Corners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2C851B-67E2-4466-9B78-8E7CC01F64D2}"/>
            </a:ext>
          </a:extLst>
        </xdr:cNvPr>
        <xdr:cNvSpPr/>
      </xdr:nvSpPr>
      <xdr:spPr>
        <a:xfrm>
          <a:off x="11300460" y="152400"/>
          <a:ext cx="1747465" cy="377961"/>
        </a:xfrm>
        <a:prstGeom prst="roundRect">
          <a:avLst/>
        </a:prstGeom>
        <a:solidFill>
          <a:srgbClr val="FFFF00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latin typeface="Arial" panose="020B0604020202020204" pitchFamily="34" charset="0"/>
              <a:cs typeface="Arial" panose="020B0604020202020204" pitchFamily="34" charset="0"/>
            </a:rPr>
            <a:t>If any SPECIAL Instructions </a:t>
          </a:r>
        </a:p>
        <a:p>
          <a:pPr algn="ctr"/>
          <a:r>
            <a:rPr lang="en-AU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Click Here to Put </a:t>
          </a:r>
          <a:r>
            <a:rPr lang="en-AU" sz="900" b="1">
              <a:latin typeface="Arial" panose="020B0604020202020204" pitchFamily="34" charset="0"/>
              <a:cs typeface="Arial" panose="020B0604020202020204" pitchFamily="34" charset="0"/>
            </a:rPr>
            <a:t>Notes</a:t>
          </a:r>
        </a:p>
      </xdr:txBody>
    </xdr:sp>
    <xdr:clientData/>
  </xdr:twoCellAnchor>
  <xdr:twoCellAnchor>
    <xdr:from>
      <xdr:col>6</xdr:col>
      <xdr:colOff>135363</xdr:colOff>
      <xdr:row>43</xdr:row>
      <xdr:rowOff>91440</xdr:rowOff>
    </xdr:from>
    <xdr:to>
      <xdr:col>8</xdr:col>
      <xdr:colOff>910223</xdr:colOff>
      <xdr:row>45</xdr:row>
      <xdr:rowOff>133350</xdr:rowOff>
    </xdr:to>
    <xdr:sp macro="" textlink="">
      <xdr:nvSpPr>
        <xdr:cNvPr id="41" name="Rectangle: Rounded Corners 4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48A492-A7D6-4AFB-AAE5-4FCC03156BC1}"/>
            </a:ext>
          </a:extLst>
        </xdr:cNvPr>
        <xdr:cNvSpPr/>
      </xdr:nvSpPr>
      <xdr:spPr>
        <a:xfrm>
          <a:off x="4935963" y="9913620"/>
          <a:ext cx="2161700" cy="415290"/>
        </a:xfrm>
        <a:prstGeom prst="roundRect">
          <a:avLst/>
        </a:prstGeom>
        <a:solidFill>
          <a:srgbClr val="FFFF00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latin typeface="Arial" panose="020B0604020202020204" pitchFamily="34" charset="0"/>
              <a:cs typeface="Arial" panose="020B0604020202020204" pitchFamily="34" charset="0"/>
            </a:rPr>
            <a:t>If any SPECIAL Instructions </a:t>
          </a:r>
        </a:p>
        <a:p>
          <a:pPr algn="ctr"/>
          <a:r>
            <a:rPr lang="en-AU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Click Here to Put </a:t>
          </a:r>
          <a:r>
            <a:rPr lang="en-AU" sz="900" b="1">
              <a:latin typeface="Arial" panose="020B0604020202020204" pitchFamily="34" charset="0"/>
              <a:cs typeface="Arial" panose="020B0604020202020204" pitchFamily="34" charset="0"/>
            </a:rPr>
            <a:t>Notes</a:t>
          </a:r>
        </a:p>
      </xdr:txBody>
    </xdr:sp>
    <xdr:clientData/>
  </xdr:twoCellAnchor>
  <xdr:twoCellAnchor>
    <xdr:from>
      <xdr:col>28</xdr:col>
      <xdr:colOff>82502</xdr:colOff>
      <xdr:row>45</xdr:row>
      <xdr:rowOff>50107</xdr:rowOff>
    </xdr:from>
    <xdr:to>
      <xdr:col>31</xdr:col>
      <xdr:colOff>483778</xdr:colOff>
      <xdr:row>46</xdr:row>
      <xdr:rowOff>127744</xdr:rowOff>
    </xdr:to>
    <xdr:sp macro="" textlink="">
      <xdr:nvSpPr>
        <xdr:cNvPr id="42" name="Rectangle: Rounded Corners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9BD80-659D-4B24-81E8-AA20B9CEDC23}"/>
            </a:ext>
          </a:extLst>
        </xdr:cNvPr>
        <xdr:cNvSpPr/>
      </xdr:nvSpPr>
      <xdr:spPr>
        <a:xfrm>
          <a:off x="16408352" y="10137082"/>
          <a:ext cx="1801451" cy="258612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latin typeface="Arial" panose="020B0604020202020204" pitchFamily="34" charset="0"/>
              <a:cs typeface="Arial" panose="020B0604020202020204" pitchFamily="34" charset="0"/>
            </a:rPr>
            <a:t>Click here to go t</a:t>
          </a:r>
          <a:r>
            <a:rPr lang="en-AU" sz="800" b="1" baseline="0">
              <a:latin typeface="Arial" panose="020B0604020202020204" pitchFamily="34" charset="0"/>
              <a:cs typeface="Arial" panose="020B0604020202020204" pitchFamily="34" charset="0"/>
            </a:rPr>
            <a:t>o Item No 1</a:t>
          </a:r>
          <a:endParaRPr lang="en-AU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602712</xdr:colOff>
      <xdr:row>39</xdr:row>
      <xdr:rowOff>19049</xdr:rowOff>
    </xdr:from>
    <xdr:to>
      <xdr:col>3</xdr:col>
      <xdr:colOff>490816</xdr:colOff>
      <xdr:row>39</xdr:row>
      <xdr:rowOff>135326</xdr:rowOff>
    </xdr:to>
    <xdr:sp macro="" textlink="">
      <xdr:nvSpPr>
        <xdr:cNvPr id="43" name="Arrow: Right 42">
          <a:extLst>
            <a:ext uri="{FF2B5EF4-FFF2-40B4-BE49-F238E27FC236}">
              <a16:creationId xmlns:a16="http://schemas.microsoft.com/office/drawing/2014/main" id="{895872B2-276B-4687-945E-48107AF84019}"/>
            </a:ext>
          </a:extLst>
        </xdr:cNvPr>
        <xdr:cNvSpPr/>
      </xdr:nvSpPr>
      <xdr:spPr>
        <a:xfrm>
          <a:off x="1945737" y="7924799"/>
          <a:ext cx="573904" cy="116277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145512</xdr:colOff>
      <xdr:row>39</xdr:row>
      <xdr:rowOff>19049</xdr:rowOff>
    </xdr:from>
    <xdr:to>
      <xdr:col>7</xdr:col>
      <xdr:colOff>166966</xdr:colOff>
      <xdr:row>39</xdr:row>
      <xdr:rowOff>135326</xdr:rowOff>
    </xdr:to>
    <xdr:sp macro="" textlink="">
      <xdr:nvSpPr>
        <xdr:cNvPr id="44" name="Arrow: Right 43">
          <a:extLst>
            <a:ext uri="{FF2B5EF4-FFF2-40B4-BE49-F238E27FC236}">
              <a16:creationId xmlns:a16="http://schemas.microsoft.com/office/drawing/2014/main" id="{94192B35-2933-4473-A04E-98D0C74D4E18}"/>
            </a:ext>
          </a:extLst>
        </xdr:cNvPr>
        <xdr:cNvSpPr/>
      </xdr:nvSpPr>
      <xdr:spPr>
        <a:xfrm>
          <a:off x="4469862" y="7924799"/>
          <a:ext cx="573904" cy="116277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393162</xdr:colOff>
      <xdr:row>39</xdr:row>
      <xdr:rowOff>19049</xdr:rowOff>
    </xdr:from>
    <xdr:to>
      <xdr:col>12</xdr:col>
      <xdr:colOff>0</xdr:colOff>
      <xdr:row>39</xdr:row>
      <xdr:rowOff>135326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158DE506-F581-4098-A507-60C5E3E48110}"/>
            </a:ext>
          </a:extLst>
        </xdr:cNvPr>
        <xdr:cNvSpPr/>
      </xdr:nvSpPr>
      <xdr:spPr>
        <a:xfrm>
          <a:off x="7194012" y="7924799"/>
          <a:ext cx="573904" cy="116277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16</xdr:col>
      <xdr:colOff>355062</xdr:colOff>
      <xdr:row>39</xdr:row>
      <xdr:rowOff>19049</xdr:rowOff>
    </xdr:from>
    <xdr:to>
      <xdr:col>18</xdr:col>
      <xdr:colOff>0</xdr:colOff>
      <xdr:row>39</xdr:row>
      <xdr:rowOff>135326</xdr:rowOff>
    </xdr:to>
    <xdr:sp macro="" textlink="">
      <xdr:nvSpPr>
        <xdr:cNvPr id="46" name="Arrow: Right 45">
          <a:extLst>
            <a:ext uri="{FF2B5EF4-FFF2-40B4-BE49-F238E27FC236}">
              <a16:creationId xmlns:a16="http://schemas.microsoft.com/office/drawing/2014/main" id="{40FA34D9-8190-44D4-8590-C9B2881C00C8}"/>
            </a:ext>
          </a:extLst>
        </xdr:cNvPr>
        <xdr:cNvSpPr/>
      </xdr:nvSpPr>
      <xdr:spPr>
        <a:xfrm>
          <a:off x="9994362" y="7924799"/>
          <a:ext cx="573904" cy="116277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27</xdr:col>
      <xdr:colOff>374112</xdr:colOff>
      <xdr:row>39</xdr:row>
      <xdr:rowOff>19049</xdr:rowOff>
    </xdr:from>
    <xdr:to>
      <xdr:col>28</xdr:col>
      <xdr:colOff>433666</xdr:colOff>
      <xdr:row>39</xdr:row>
      <xdr:rowOff>135326</xdr:rowOff>
    </xdr:to>
    <xdr:sp macro="" textlink="">
      <xdr:nvSpPr>
        <xdr:cNvPr id="47" name="Arrow: Right 46">
          <a:extLst>
            <a:ext uri="{FF2B5EF4-FFF2-40B4-BE49-F238E27FC236}">
              <a16:creationId xmlns:a16="http://schemas.microsoft.com/office/drawing/2014/main" id="{F7DB1A14-0C02-40A4-9E02-A56F6366B59E}"/>
            </a:ext>
          </a:extLst>
        </xdr:cNvPr>
        <xdr:cNvSpPr/>
      </xdr:nvSpPr>
      <xdr:spPr>
        <a:xfrm>
          <a:off x="16185612" y="7924799"/>
          <a:ext cx="573904" cy="116277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33</xdr:col>
      <xdr:colOff>742950</xdr:colOff>
      <xdr:row>1</xdr:row>
      <xdr:rowOff>114300</xdr:rowOff>
    </xdr:from>
    <xdr:to>
      <xdr:col>33</xdr:col>
      <xdr:colOff>1143000</xdr:colOff>
      <xdr:row>1</xdr:row>
      <xdr:rowOff>438150</xdr:rowOff>
    </xdr:to>
    <xdr:sp macro="" textlink="">
      <xdr:nvSpPr>
        <xdr:cNvPr id="49" name="Hexagon 48">
          <a:extLst>
            <a:ext uri="{FF2B5EF4-FFF2-40B4-BE49-F238E27FC236}">
              <a16:creationId xmlns:a16="http://schemas.microsoft.com/office/drawing/2014/main" id="{DA6D9705-6326-D6C1-ED85-511CB471E1E7}"/>
            </a:ext>
          </a:extLst>
        </xdr:cNvPr>
        <xdr:cNvSpPr/>
      </xdr:nvSpPr>
      <xdr:spPr>
        <a:xfrm>
          <a:off x="19392900" y="114300"/>
          <a:ext cx="400050" cy="323850"/>
        </a:xfrm>
        <a:prstGeom prst="hexagon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668655</xdr:colOff>
      <xdr:row>1</xdr:row>
      <xdr:rowOff>331027</xdr:rowOff>
    </xdr:from>
    <xdr:to>
      <xdr:col>7</xdr:col>
      <xdr:colOff>628861</xdr:colOff>
      <xdr:row>1</xdr:row>
      <xdr:rowOff>566923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CEC9374-2170-4FB6-997F-695B4A2CB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87" b="28309"/>
        <a:stretch/>
      </xdr:blipFill>
      <xdr:spPr>
        <a:xfrm>
          <a:off x="1034415" y="414847"/>
          <a:ext cx="4752975" cy="228276"/>
        </a:xfrm>
        <a:prstGeom prst="rect">
          <a:avLst/>
        </a:prstGeom>
      </xdr:spPr>
    </xdr:pic>
    <xdr:clientData/>
  </xdr:twoCellAnchor>
  <xdr:twoCellAnchor>
    <xdr:from>
      <xdr:col>33</xdr:col>
      <xdr:colOff>876300</xdr:colOff>
      <xdr:row>39</xdr:row>
      <xdr:rowOff>47625</xdr:rowOff>
    </xdr:from>
    <xdr:to>
      <xdr:col>33</xdr:col>
      <xdr:colOff>1104900</xdr:colOff>
      <xdr:row>40</xdr:row>
      <xdr:rowOff>76200</xdr:rowOff>
    </xdr:to>
    <xdr:sp macro="" textlink="">
      <xdr:nvSpPr>
        <xdr:cNvPr id="52" name="Hexagon 51">
          <a:extLst>
            <a:ext uri="{FF2B5EF4-FFF2-40B4-BE49-F238E27FC236}">
              <a16:creationId xmlns:a16="http://schemas.microsoft.com/office/drawing/2014/main" id="{97EBECED-8CFE-422A-84B9-A7A8315E4E55}"/>
            </a:ext>
          </a:extLst>
        </xdr:cNvPr>
        <xdr:cNvSpPr/>
      </xdr:nvSpPr>
      <xdr:spPr>
        <a:xfrm>
          <a:off x="19526250" y="7848600"/>
          <a:ext cx="228600" cy="171450"/>
        </a:xfrm>
        <a:prstGeom prst="hexagon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200957</xdr:colOff>
      <xdr:row>2</xdr:row>
      <xdr:rowOff>59055</xdr:rowOff>
    </xdr:from>
    <xdr:to>
      <xdr:col>5</xdr:col>
      <xdr:colOff>430759</xdr:colOff>
      <xdr:row>2</xdr:row>
      <xdr:rowOff>285428</xdr:rowOff>
    </xdr:to>
    <xdr:sp macro="" textlink="">
      <xdr:nvSpPr>
        <xdr:cNvPr id="53" name="Rectangle: Rounded Corners 5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C0DBF6-685C-4683-9D15-1F3111DE6627}"/>
            </a:ext>
          </a:extLst>
        </xdr:cNvPr>
        <xdr:cNvSpPr/>
      </xdr:nvSpPr>
      <xdr:spPr>
        <a:xfrm>
          <a:off x="3782357" y="584835"/>
          <a:ext cx="770822" cy="226373"/>
        </a:xfrm>
        <a:prstGeom prst="roundRect">
          <a:avLst/>
        </a:prstGeom>
        <a:solidFill>
          <a:srgbClr val="FFEEB7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Click Here</a:t>
          </a:r>
          <a:endParaRPr lang="en-AU" sz="8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414899</xdr:colOff>
      <xdr:row>1</xdr:row>
      <xdr:rowOff>298534</xdr:rowOff>
    </xdr:from>
    <xdr:to>
      <xdr:col>14</xdr:col>
      <xdr:colOff>236220</xdr:colOff>
      <xdr:row>1</xdr:row>
      <xdr:rowOff>544278</xdr:rowOff>
    </xdr:to>
    <xdr:sp macro="" textlink="">
      <xdr:nvSpPr>
        <xdr:cNvPr id="2" name="Rectangle: Rounded Corner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219AC7-81CA-4501-9D88-FD3381E24FEF}"/>
            </a:ext>
          </a:extLst>
        </xdr:cNvPr>
        <xdr:cNvSpPr/>
      </xdr:nvSpPr>
      <xdr:spPr>
        <a:xfrm>
          <a:off x="7669139" y="382354"/>
          <a:ext cx="2069221" cy="245744"/>
        </a:xfrm>
        <a:prstGeom prst="roundRect">
          <a:avLst/>
        </a:prstGeom>
        <a:solidFill>
          <a:srgbClr val="FF9900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800" b="1" baseline="0">
              <a:latin typeface="Arial" panose="020B0604020202020204" pitchFamily="34" charset="0"/>
              <a:cs typeface="Arial" panose="020B0604020202020204" pitchFamily="34" charset="0"/>
            </a:rPr>
            <a:t>Click here to see Spec &amp; Limitations</a:t>
          </a:r>
          <a:endParaRPr lang="en-AU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198908</xdr:colOff>
      <xdr:row>1</xdr:row>
      <xdr:rowOff>68318</xdr:rowOff>
    </xdr:from>
    <xdr:to>
      <xdr:col>18</xdr:col>
      <xdr:colOff>236045</xdr:colOff>
      <xdr:row>2</xdr:row>
      <xdr:rowOff>471967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7A61EB3-0BBD-4DCA-A43C-DCDA0D1A35AF}"/>
            </a:ext>
          </a:extLst>
        </xdr:cNvPr>
        <xdr:cNvSpPr/>
      </xdr:nvSpPr>
      <xdr:spPr>
        <a:xfrm>
          <a:off x="5308790" y="238647"/>
          <a:ext cx="5353208" cy="57397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Careful Check Notes</a:t>
          </a:r>
        </a:p>
        <a:p>
          <a:pPr algn="l"/>
          <a:endParaRPr lang="en-AU" sz="2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101860</xdr:colOff>
      <xdr:row>0</xdr:row>
      <xdr:rowOff>8965</xdr:rowOff>
    </xdr:from>
    <xdr:to>
      <xdr:col>34</xdr:col>
      <xdr:colOff>8965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6837B84-7581-4E6C-AF2C-2547CD019A4E}"/>
            </a:ext>
          </a:extLst>
        </xdr:cNvPr>
        <xdr:cNvSpPr/>
      </xdr:nvSpPr>
      <xdr:spPr>
        <a:xfrm>
          <a:off x="11236025" y="8965"/>
          <a:ext cx="7446422" cy="8964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 b="1">
              <a:solidFill>
                <a:srgbClr val="C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CHECK</a:t>
          </a:r>
          <a:r>
            <a:rPr lang="en-AU" sz="2000" b="1">
              <a:solidFill>
                <a:srgbClr val="0000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if "No Frame" Frameless should have 6mm deduct </a:t>
          </a:r>
        </a:p>
        <a:p>
          <a:pPr algn="l"/>
          <a:r>
            <a:rPr lang="en-AU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CHECK</a:t>
          </a:r>
          <a:r>
            <a:rPr lang="en-AU" sz="2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RecessFit (in)           Should have 3mm deduct</a:t>
          </a:r>
          <a:br>
            <a:rPr lang="en-AU" sz="2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FaceFit</a:t>
          </a:r>
          <a:r>
            <a:rPr lang="en-AU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(out) = No Deduction</a:t>
          </a:r>
          <a:endParaRPr lang="en-AU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532279</xdr:colOff>
      <xdr:row>2</xdr:row>
      <xdr:rowOff>72055</xdr:rowOff>
    </xdr:from>
    <xdr:to>
      <xdr:col>25</xdr:col>
      <xdr:colOff>1069489</xdr:colOff>
      <xdr:row>2</xdr:row>
      <xdr:rowOff>432100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80563608-D03C-E939-5F14-A3F3B702F6B2}"/>
            </a:ext>
          </a:extLst>
        </xdr:cNvPr>
        <xdr:cNvSpPr/>
      </xdr:nvSpPr>
      <xdr:spPr>
        <a:xfrm>
          <a:off x="14060020" y="412714"/>
          <a:ext cx="537210" cy="36004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5</xdr:col>
      <xdr:colOff>116541</xdr:colOff>
      <xdr:row>2</xdr:row>
      <xdr:rowOff>277906</xdr:rowOff>
    </xdr:from>
    <xdr:to>
      <xdr:col>5</xdr:col>
      <xdr:colOff>412376</xdr:colOff>
      <xdr:row>2</xdr:row>
      <xdr:rowOff>528917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F836291C-B21E-7ED3-1613-FE23371A462D}"/>
            </a:ext>
          </a:extLst>
        </xdr:cNvPr>
        <xdr:cNvSpPr/>
      </xdr:nvSpPr>
      <xdr:spPr>
        <a:xfrm>
          <a:off x="4150659" y="618565"/>
          <a:ext cx="295835" cy="251011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640081</xdr:colOff>
      <xdr:row>0</xdr:row>
      <xdr:rowOff>13335</xdr:rowOff>
    </xdr:from>
    <xdr:to>
      <xdr:col>3</xdr:col>
      <xdr:colOff>1283970</xdr:colOff>
      <xdr:row>0</xdr:row>
      <xdr:rowOff>636269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25DDB1D-E4E0-9A6F-B2AB-4DB62666B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341" y="13335"/>
          <a:ext cx="643889" cy="62293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384810</xdr:rowOff>
    </xdr:from>
    <xdr:to>
      <xdr:col>2</xdr:col>
      <xdr:colOff>1596029</xdr:colOff>
      <xdr:row>0</xdr:row>
      <xdr:rowOff>579120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A4E7366-E236-5B1E-580F-6A04BB55E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87" b="28309"/>
        <a:stretch/>
      </xdr:blipFill>
      <xdr:spPr>
        <a:xfrm>
          <a:off x="30480" y="384810"/>
          <a:ext cx="3886262" cy="194310"/>
        </a:xfrm>
        <a:prstGeom prst="rect">
          <a:avLst/>
        </a:prstGeom>
      </xdr:spPr>
    </xdr:pic>
    <xdr:clientData/>
  </xdr:twoCellAnchor>
  <xdr:twoCellAnchor>
    <xdr:from>
      <xdr:col>2</xdr:col>
      <xdr:colOff>1964267</xdr:colOff>
      <xdr:row>25</xdr:row>
      <xdr:rowOff>550333</xdr:rowOff>
    </xdr:from>
    <xdr:to>
      <xdr:col>3</xdr:col>
      <xdr:colOff>1871133</xdr:colOff>
      <xdr:row>25</xdr:row>
      <xdr:rowOff>2463797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84875C02-8D63-DC47-C9F0-C29263791F04}"/>
            </a:ext>
          </a:extLst>
        </xdr:cNvPr>
        <xdr:cNvSpPr/>
      </xdr:nvSpPr>
      <xdr:spPr>
        <a:xfrm>
          <a:off x="4292600" y="17636066"/>
          <a:ext cx="1921933" cy="1913464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235104</xdr:colOff>
      <xdr:row>0</xdr:row>
      <xdr:rowOff>196220</xdr:rowOff>
    </xdr:from>
    <xdr:to>
      <xdr:col>1</xdr:col>
      <xdr:colOff>681146</xdr:colOff>
      <xdr:row>0</xdr:row>
      <xdr:rowOff>834750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EC2671-3F9C-4AEB-A972-5080510FB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47" b="12295"/>
        <a:stretch/>
      </xdr:blipFill>
      <xdr:spPr>
        <a:xfrm>
          <a:off x="410364" y="196220"/>
          <a:ext cx="872762" cy="638530"/>
        </a:xfrm>
        <a:prstGeom prst="rect">
          <a:avLst/>
        </a:prstGeom>
      </xdr:spPr>
    </xdr:pic>
    <xdr:clientData/>
  </xdr:twoCellAnchor>
  <xdr:twoCellAnchor editAs="oneCell">
    <xdr:from>
      <xdr:col>3</xdr:col>
      <xdr:colOff>319921</xdr:colOff>
      <xdr:row>0</xdr:row>
      <xdr:rowOff>1060</xdr:rowOff>
    </xdr:from>
    <xdr:to>
      <xdr:col>8</xdr:col>
      <xdr:colOff>118535</xdr:colOff>
      <xdr:row>0</xdr:row>
      <xdr:rowOff>261336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1D3AA5-B784-440E-816B-AE887DFB8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35" b="23728"/>
        <a:stretch/>
      </xdr:blipFill>
      <xdr:spPr>
        <a:xfrm>
          <a:off x="2749854" y="1060"/>
          <a:ext cx="4827814" cy="260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L%20CALCULATOR%20and%20Quote%20Ref%20N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SI%20Shutter%20-%20Customer%20Name%20-%20Imeko%20Blinds%20(61iB)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ote%20Shutters%20-%20Customer%20Name%20-%20Imeko%20Blinds%20(61iB)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ment"/>
      <sheetName val="ROLLER 1"/>
      <sheetName val="Screen"/>
      <sheetName val="Most Sold"/>
      <sheetName val="ROLLER 2"/>
      <sheetName val="ROLLER 2 Light"/>
      <sheetName val="ROLLER 3"/>
      <sheetName val="ROLLER 3 Light"/>
      <sheetName val="QUOTE Roller Blockout"/>
      <sheetName val="QUOTE Roller Screen"/>
      <sheetName val="ROMAN WW2"/>
      <sheetName val="ROMAN WW3"/>
      <sheetName val="ROMAN JPM2"/>
      <sheetName val="ROMAN JPM3"/>
      <sheetName val="QUOTE Roman"/>
      <sheetName val="Shutter Calculator"/>
      <sheetName val="QUOTE Plantation Shutter"/>
      <sheetName val="PANEL B 1"/>
      <sheetName val="PANEL B 2 (2)"/>
      <sheetName val="PANEL B 2"/>
      <sheetName val="PANEL B 3"/>
      <sheetName val="QUOTE Panel Blinds"/>
      <sheetName val="QUOTE Honeycomb-Cellular"/>
      <sheetName val="VENETIAN Alum"/>
      <sheetName val="VENETIAN PVC"/>
      <sheetName val="VENETIAN Bass"/>
      <sheetName val="VENETIAN Cedar"/>
      <sheetName val="QUOTE Venetian"/>
      <sheetName val="VERTICAL ESSENTIAL"/>
      <sheetName val="VERTICAL Karma"/>
      <sheetName val="QUOTE Vertical"/>
      <sheetName val="U Blind Calculator"/>
      <sheetName val="QUOTE U Blind"/>
      <sheetName val="Zebra B&amp;C Calculator"/>
      <sheetName val="QUOTE Zebra"/>
      <sheetName val="Cal curtain &amp; shreer &amp; track"/>
      <sheetName val="QUOTE Curtain, Sheer &amp; Track "/>
      <sheetName val="Cal curtain &amp; track"/>
      <sheetName val="QUOTE Curtain &amp; Track"/>
      <sheetName val="Cal shreer &amp; track"/>
      <sheetName val="QUOTE Sheer &amp; Track"/>
      <sheetName val="QUOTE Blockout &amp; Sheer Curtain"/>
      <sheetName val="QUOTE Sheer Curtain"/>
      <sheetName val="QUOTE Blockout Curtain"/>
      <sheetName val="QUOTE Track or Rods"/>
      <sheetName val="QUOTE Pelmet"/>
      <sheetName val="Old Q Z"/>
      <sheetName val="Info Ziptrak"/>
      <sheetName val="Curt Shee &amp; Trk Info "/>
      <sheetName val="JOB Details"/>
      <sheetName val="Product Details"/>
      <sheetName val="FABRIC"/>
      <sheetName val="PRICING"/>
      <sheetName val="PRICING (2)"/>
      <sheetName val="FABRIC (2)"/>
      <sheetName val="QUOTE Roman Cord"/>
      <sheetName val="QUOTE Roman Plant"/>
      <sheetName val="QUOTE Ziptak"/>
      <sheetName val="QUOTE All in One"/>
      <sheetName val="BNPL QUOTE All in One"/>
      <sheetName val="JOB Pre Mea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 t="str">
            <v>ESSENTIALS</v>
          </cell>
          <cell r="B1" t="str">
            <v>SOLARFILTER</v>
          </cell>
          <cell r="C1" t="str">
            <v>AUSTIN</v>
          </cell>
          <cell r="D1" t="str">
            <v>PALMBEACH</v>
          </cell>
          <cell r="E1" t="str">
            <v>MANTRA</v>
          </cell>
          <cell r="F1" t="str">
            <v>TUSCANYII</v>
          </cell>
          <cell r="G1" t="str">
            <v>BOSTONII</v>
          </cell>
          <cell r="H1" t="str">
            <v>BROOMEII</v>
          </cell>
          <cell r="I1" t="str">
            <v>LEREVE</v>
          </cell>
        </row>
        <row r="2">
          <cell r="A2" t="str">
            <v xml:space="preserve">Milk </v>
          </cell>
        </row>
        <row r="3">
          <cell r="A3" t="str">
            <v>White</v>
          </cell>
        </row>
        <row r="4">
          <cell r="A4" t="str">
            <v>Arum</v>
          </cell>
        </row>
        <row r="5">
          <cell r="A5" t="str">
            <v>Ivory</v>
          </cell>
        </row>
        <row r="6">
          <cell r="A6" t="str">
            <v>Mariah</v>
          </cell>
        </row>
        <row r="7">
          <cell r="A7" t="str">
            <v>Antique cream</v>
          </cell>
        </row>
        <row r="8">
          <cell r="A8" t="str">
            <v>Beach Sand</v>
          </cell>
        </row>
        <row r="9">
          <cell r="A9" t="str">
            <v>Sandstone</v>
          </cell>
        </row>
        <row r="10">
          <cell r="A10" t="str">
            <v>Suede</v>
          </cell>
        </row>
        <row r="11">
          <cell r="A11" t="str">
            <v>Jasper</v>
          </cell>
        </row>
        <row r="12">
          <cell r="A12" t="str">
            <v>Storm</v>
          </cell>
        </row>
        <row r="13">
          <cell r="A13" t="str">
            <v>Slate</v>
          </cell>
        </row>
        <row r="14">
          <cell r="A14" t="str">
            <v>Peppercorn</v>
          </cell>
        </row>
        <row r="17">
          <cell r="A17" t="str">
            <v>CEDAR</v>
          </cell>
          <cell r="B17" t="str">
            <v>FAUXWOOD</v>
          </cell>
          <cell r="C17" t="str">
            <v>BASSWOOD</v>
          </cell>
          <cell r="E17" t="str">
            <v xml:space="preserve">Left </v>
          </cell>
          <cell r="F17" t="str">
            <v xml:space="preserve">Right </v>
          </cell>
          <cell r="H17" t="str">
            <v>ALUMINIUM</v>
          </cell>
        </row>
        <row r="21">
          <cell r="E21" t="str">
            <v>Inside mount</v>
          </cell>
        </row>
        <row r="22">
          <cell r="E22" t="str">
            <v>Outside mount</v>
          </cell>
        </row>
        <row r="26">
          <cell r="F26" t="str">
            <v>Wall Fix</v>
          </cell>
        </row>
        <row r="27">
          <cell r="F27" t="str">
            <v>Top Fix</v>
          </cell>
        </row>
        <row r="42">
          <cell r="E42" t="str">
            <v>1 Channel</v>
          </cell>
          <cell r="F42" t="str">
            <v>1 Channel</v>
          </cell>
        </row>
        <row r="43">
          <cell r="E43" t="str">
            <v>15 Channel</v>
          </cell>
          <cell r="F43" t="str">
            <v>5 Channel</v>
          </cell>
        </row>
        <row r="44">
          <cell r="F44" t="str">
            <v>15 Channel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utters Order Sheet"/>
      <sheetName val="Quote"/>
      <sheetName val="Specification &amp; Limitations"/>
      <sheetName val="Deducted Order Sheet"/>
      <sheetName val="Data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B2" t="str">
            <v>Yes</v>
          </cell>
          <cell r="D2" t="str">
            <v xml:space="preserve">ParaVinyl </v>
          </cell>
        </row>
        <row r="3">
          <cell r="B3" t="str">
            <v>No</v>
          </cell>
          <cell r="D3" t="str">
            <v>ParaBass</v>
          </cell>
        </row>
        <row r="4">
          <cell r="B4" t="str">
            <v>Special see Note</v>
          </cell>
          <cell r="D4" t="str">
            <v>ParaRustic</v>
          </cell>
        </row>
        <row r="5">
          <cell r="B5" t="str">
            <v>Call About This</v>
          </cell>
          <cell r="D5" t="str">
            <v>ParaAlum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 Sheet"/>
      <sheetName val="Quote"/>
      <sheetName val="JOB Details"/>
      <sheetName val="Specification &amp; Limitations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57"/>
  <sheetViews>
    <sheetView showGridLines="0" tabSelected="1" zoomScale="90" zoomScaleNormal="90" workbookViewId="0">
      <pane ySplit="4" topLeftCell="A5" activePane="bottomLeft" state="frozen"/>
      <selection pane="bottomLeft" activeCell="B5" sqref="B5"/>
    </sheetView>
  </sheetViews>
  <sheetFormatPr defaultColWidth="8.6640625" defaultRowHeight="13.8"/>
  <cols>
    <col min="1" max="1" width="4.5546875" style="3" customWidth="1"/>
    <col min="2" max="2" width="14.88671875" style="3" customWidth="1"/>
    <col min="3" max="3" width="9.44140625" style="3" customWidth="1"/>
    <col min="4" max="4" width="20.77734375" style="3" customWidth="1"/>
    <col min="5" max="5" width="8.109375" style="3" customWidth="1"/>
    <col min="6" max="6" width="8" style="3" customWidth="1"/>
    <col min="7" max="7" width="9" style="3" customWidth="1"/>
    <col min="8" max="8" width="11.44140625" style="3" customWidth="1"/>
    <col min="9" max="9" width="16.6640625" style="3" customWidth="1"/>
    <col min="10" max="10" width="5.44140625" style="3" customWidth="1"/>
    <col min="11" max="11" width="8.6640625" style="3" customWidth="1"/>
    <col min="12" max="12" width="7.109375" style="3" customWidth="1"/>
    <col min="13" max="13" width="7" style="3" customWidth="1"/>
    <col min="14" max="17" width="5.44140625" style="3" customWidth="1"/>
    <col min="18" max="18" width="7.33203125" style="3" customWidth="1"/>
    <col min="19" max="19" width="7.44140625" style="3" customWidth="1"/>
    <col min="20" max="23" width="5.44140625" style="3" customWidth="1"/>
    <col min="24" max="24" width="11.6640625" style="3" customWidth="1"/>
    <col min="25" max="25" width="17.21875" style="3" customWidth="1"/>
    <col min="26" max="26" width="6.88671875" style="3" customWidth="1"/>
    <col min="27" max="27" width="6.44140625" style="3" customWidth="1"/>
    <col min="28" max="28" width="8.6640625" style="3" customWidth="1"/>
    <col min="29" max="29" width="8.5546875" style="3" customWidth="1"/>
    <col min="30" max="31" width="7.109375" style="3" customWidth="1"/>
    <col min="32" max="32" width="10.6640625" style="3" customWidth="1"/>
    <col min="33" max="33" width="6.44140625" style="3" customWidth="1"/>
    <col min="34" max="34" width="29" style="3" customWidth="1"/>
    <col min="35" max="35" width="6.88671875" style="12" hidden="1" customWidth="1"/>
    <col min="36" max="36" width="7.5546875" style="3" hidden="1" customWidth="1"/>
    <col min="37" max="37" width="8.109375" style="3" hidden="1" customWidth="1"/>
    <col min="38" max="16384" width="8.6640625" style="3"/>
  </cols>
  <sheetData>
    <row r="1" spans="1:37" ht="6.75" customHeight="1"/>
    <row r="2" spans="1:37" ht="45.6" customHeight="1">
      <c r="A2" s="23"/>
      <c r="B2" s="240" t="s">
        <v>140</v>
      </c>
      <c r="C2" s="240"/>
      <c r="D2" s="240"/>
      <c r="E2" s="240"/>
      <c r="F2" s="240"/>
      <c r="G2" s="240"/>
      <c r="H2" s="240"/>
      <c r="I2" s="241" t="s">
        <v>115</v>
      </c>
      <c r="J2" s="241"/>
      <c r="K2" s="241"/>
      <c r="L2" s="241"/>
      <c r="M2" s="241"/>
      <c r="N2" s="241"/>
      <c r="O2" s="241"/>
      <c r="P2" s="241"/>
      <c r="Q2" s="241"/>
      <c r="R2" s="241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2"/>
      <c r="AJ2" s="23"/>
      <c r="AK2" s="23"/>
    </row>
    <row r="3" spans="1:37" s="1" customFormat="1" ht="27" customHeight="1">
      <c r="A3" s="255" t="s">
        <v>114</v>
      </c>
      <c r="B3" s="256"/>
      <c r="C3" s="256"/>
      <c r="D3" s="256"/>
      <c r="E3" s="257"/>
      <c r="F3" s="258"/>
      <c r="G3" s="254" t="s">
        <v>61</v>
      </c>
      <c r="H3" s="254"/>
      <c r="I3" s="129"/>
      <c r="J3" s="245" t="s">
        <v>129</v>
      </c>
      <c r="K3" s="245"/>
      <c r="L3" s="245"/>
      <c r="M3" s="252"/>
      <c r="N3" s="252"/>
      <c r="O3" s="252"/>
      <c r="P3" s="252"/>
      <c r="Q3" s="253"/>
      <c r="R3" s="261" t="s">
        <v>79</v>
      </c>
      <c r="S3" s="261"/>
      <c r="T3" s="261"/>
      <c r="U3" s="249"/>
      <c r="V3" s="250"/>
      <c r="W3" s="251"/>
      <c r="X3" s="242" t="s">
        <v>251</v>
      </c>
      <c r="Y3" s="243"/>
      <c r="Z3" s="243"/>
      <c r="AA3" s="243"/>
      <c r="AB3" s="243"/>
      <c r="AC3" s="243"/>
      <c r="AD3" s="243"/>
      <c r="AE3" s="243"/>
      <c r="AF3" s="243"/>
      <c r="AG3" s="244"/>
      <c r="AH3" s="56"/>
      <c r="AI3" s="13"/>
      <c r="AJ3" s="16"/>
      <c r="AK3" s="16"/>
    </row>
    <row r="4" spans="1:37" s="2" customFormat="1" ht="44.4">
      <c r="A4" s="94" t="s">
        <v>22</v>
      </c>
      <c r="B4" s="90" t="s">
        <v>23</v>
      </c>
      <c r="C4" s="164" t="s">
        <v>248</v>
      </c>
      <c r="D4" s="91" t="s">
        <v>68</v>
      </c>
      <c r="E4" s="92" t="s">
        <v>1</v>
      </c>
      <c r="F4" s="92" t="s">
        <v>2</v>
      </c>
      <c r="G4" s="93" t="s">
        <v>87</v>
      </c>
      <c r="H4" s="93" t="s">
        <v>208</v>
      </c>
      <c r="I4" s="93" t="s">
        <v>15</v>
      </c>
      <c r="J4" s="93" t="s">
        <v>28</v>
      </c>
      <c r="K4" s="93" t="s">
        <v>186</v>
      </c>
      <c r="L4" s="200" t="s">
        <v>80</v>
      </c>
      <c r="M4" s="198" t="s">
        <v>128</v>
      </c>
      <c r="N4" s="95" t="s">
        <v>64</v>
      </c>
      <c r="O4" s="95" t="s">
        <v>63</v>
      </c>
      <c r="P4" s="95" t="s">
        <v>65</v>
      </c>
      <c r="Q4" s="95" t="s">
        <v>72</v>
      </c>
      <c r="R4" s="201" t="s">
        <v>86</v>
      </c>
      <c r="S4" s="199" t="s">
        <v>127</v>
      </c>
      <c r="T4" s="96" t="s">
        <v>66</v>
      </c>
      <c r="U4" s="96" t="s">
        <v>38</v>
      </c>
      <c r="V4" s="96" t="s">
        <v>37</v>
      </c>
      <c r="W4" s="96" t="s">
        <v>36</v>
      </c>
      <c r="X4" s="112" t="s">
        <v>35</v>
      </c>
      <c r="Y4" s="93" t="s">
        <v>29</v>
      </c>
      <c r="Z4" s="93" t="s">
        <v>75</v>
      </c>
      <c r="AA4" s="93" t="s">
        <v>76</v>
      </c>
      <c r="AB4" s="93" t="s">
        <v>77</v>
      </c>
      <c r="AC4" s="93" t="s">
        <v>78</v>
      </c>
      <c r="AD4" s="90" t="s">
        <v>24</v>
      </c>
      <c r="AE4" s="93" t="s">
        <v>132</v>
      </c>
      <c r="AF4" s="164" t="s">
        <v>209</v>
      </c>
      <c r="AG4" s="89" t="s">
        <v>22</v>
      </c>
      <c r="AH4" s="204" t="s">
        <v>89</v>
      </c>
      <c r="AI4" s="14"/>
      <c r="AJ4" s="57"/>
      <c r="AK4" s="57"/>
    </row>
    <row r="5" spans="1:37" ht="15.6">
      <c r="A5" s="197">
        <v>1</v>
      </c>
      <c r="B5" s="50"/>
      <c r="C5" s="51"/>
      <c r="D5" s="51"/>
      <c r="E5" s="52"/>
      <c r="F5" s="52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52"/>
      <c r="T5" s="52"/>
      <c r="U5" s="52"/>
      <c r="V5" s="52"/>
      <c r="W5" s="52"/>
      <c r="X5" s="51"/>
      <c r="Y5" s="51"/>
      <c r="Z5" s="51"/>
      <c r="AA5" s="51"/>
      <c r="AB5" s="51"/>
      <c r="AC5" s="51"/>
      <c r="AD5" s="51"/>
      <c r="AE5" s="51"/>
      <c r="AF5" s="165" t="str">
        <f>IF(E5="","",IF(F5="","",IF(X5="","Select Fitting",IF(Y5="","Select Frame",IF(Y5="Special see Note","Call PSI",IF(Y5="Call about this","Call PSI",IF((AJ5*AK5)&lt;0.5,0.5,(AJ5*AK5))))))))</f>
        <v/>
      </c>
      <c r="AG5" s="44">
        <v>1</v>
      </c>
      <c r="AH5" s="55"/>
      <c r="AI5" s="30">
        <f t="shared" ref="AI5:AI39" si="0">IF(E5="",0,1)</f>
        <v>0</v>
      </c>
      <c r="AJ5" s="130">
        <f>IF(Y5="Z Bullnose 40 (STD)",E5+40,IF(Y5="Z Bullnose 50 (LRG)",E5+45,IF(Y5="Z 50 (Alum)",E5+45,E5)))/1000</f>
        <v>0</v>
      </c>
      <c r="AK5" s="130">
        <f>IF(Y5="Z Bullnose 40 (STD)",F5+40,IF(Y5="Z Bullnose 50 (LRG)",F5+45,IF(Y5="Z 50 (Alum)",F5+45,F5)))/1000</f>
        <v>0</v>
      </c>
    </row>
    <row r="6" spans="1:37" ht="15.6">
      <c r="A6" s="197">
        <v>2</v>
      </c>
      <c r="B6" s="50"/>
      <c r="C6" s="51"/>
      <c r="D6" s="51"/>
      <c r="E6" s="52"/>
      <c r="F6" s="52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  <c r="S6" s="52"/>
      <c r="T6" s="52"/>
      <c r="U6" s="52"/>
      <c r="V6" s="52"/>
      <c r="W6" s="52"/>
      <c r="X6" s="51"/>
      <c r="Y6" s="51"/>
      <c r="Z6" s="51"/>
      <c r="AA6" s="51"/>
      <c r="AB6" s="51"/>
      <c r="AC6" s="51"/>
      <c r="AD6" s="51"/>
      <c r="AE6" s="51"/>
      <c r="AF6" s="165" t="str">
        <f t="shared" ref="AF6:AF39" si="1">IF(E6="","",IF(F6="","",IF(X6="","Select Fitting",IF(Y6="","Select Frame",IF(Y6="Special see Note","Call PSI",IF(Y6="Call about this","Call PSI",IF((AJ6*AK6)&lt;0.5,0.5,(AJ6*AK6))))))))</f>
        <v/>
      </c>
      <c r="AG6" s="44">
        <v>2</v>
      </c>
      <c r="AH6" s="55"/>
      <c r="AI6" s="30">
        <f t="shared" si="0"/>
        <v>0</v>
      </c>
      <c r="AJ6" s="130">
        <f t="shared" ref="AJ6:AJ39" si="2">IF(Y6="Z Bullnose 40 (STD)",E6+40,IF(Y6="Z Bullnose 50 (LRG)",E6+45,IF(Y6="Z 50 (Alum)",E6+45,E6)))/1000</f>
        <v>0</v>
      </c>
      <c r="AK6" s="130">
        <f t="shared" ref="AK6:AK39" si="3">IF(Y6="Z Bullnose 40 (STD)",F6+40,IF(Y6="Z Bullnose 50 (LRG)",F6+45,IF(Y6="Z 50 (Alum)",F6+45,F6)))/1000</f>
        <v>0</v>
      </c>
    </row>
    <row r="7" spans="1:37" ht="15.6">
      <c r="A7" s="197">
        <v>3</v>
      </c>
      <c r="B7" s="50"/>
      <c r="C7" s="51"/>
      <c r="D7" s="51"/>
      <c r="E7" s="52"/>
      <c r="F7" s="52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  <c r="S7" s="52"/>
      <c r="T7" s="52"/>
      <c r="U7" s="52"/>
      <c r="V7" s="52"/>
      <c r="W7" s="52"/>
      <c r="X7" s="51"/>
      <c r="Y7" s="51"/>
      <c r="Z7" s="51"/>
      <c r="AA7" s="51"/>
      <c r="AB7" s="51"/>
      <c r="AC7" s="51"/>
      <c r="AD7" s="51"/>
      <c r="AE7" s="51"/>
      <c r="AF7" s="165" t="str">
        <f t="shared" si="1"/>
        <v/>
      </c>
      <c r="AG7" s="44">
        <v>3</v>
      </c>
      <c r="AH7" s="55"/>
      <c r="AI7" s="30">
        <f t="shared" si="0"/>
        <v>0</v>
      </c>
      <c r="AJ7" s="130">
        <f t="shared" si="2"/>
        <v>0</v>
      </c>
      <c r="AK7" s="130">
        <f t="shared" si="3"/>
        <v>0</v>
      </c>
    </row>
    <row r="8" spans="1:37" ht="15.6">
      <c r="A8" s="197">
        <v>4</v>
      </c>
      <c r="B8" s="50"/>
      <c r="C8" s="51"/>
      <c r="D8" s="51"/>
      <c r="E8" s="52"/>
      <c r="F8" s="52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2"/>
      <c r="T8" s="52"/>
      <c r="U8" s="52"/>
      <c r="V8" s="52"/>
      <c r="W8" s="52"/>
      <c r="X8" s="51"/>
      <c r="Y8" s="51"/>
      <c r="Z8" s="51"/>
      <c r="AA8" s="51"/>
      <c r="AB8" s="51"/>
      <c r="AC8" s="51"/>
      <c r="AD8" s="51"/>
      <c r="AE8" s="51"/>
      <c r="AF8" s="165" t="str">
        <f t="shared" si="1"/>
        <v/>
      </c>
      <c r="AG8" s="44">
        <v>4</v>
      </c>
      <c r="AH8" s="55"/>
      <c r="AI8" s="30">
        <f t="shared" si="0"/>
        <v>0</v>
      </c>
      <c r="AJ8" s="130">
        <f t="shared" si="2"/>
        <v>0</v>
      </c>
      <c r="AK8" s="130">
        <f t="shared" si="3"/>
        <v>0</v>
      </c>
    </row>
    <row r="9" spans="1:37" ht="15.6">
      <c r="A9" s="197">
        <v>5</v>
      </c>
      <c r="B9" s="50"/>
      <c r="C9" s="51"/>
      <c r="D9" s="51"/>
      <c r="E9" s="52"/>
      <c r="F9" s="52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52"/>
      <c r="T9" s="52"/>
      <c r="U9" s="52"/>
      <c r="V9" s="52"/>
      <c r="W9" s="52"/>
      <c r="X9" s="51"/>
      <c r="Y9" s="51"/>
      <c r="Z9" s="51"/>
      <c r="AA9" s="51"/>
      <c r="AB9" s="51"/>
      <c r="AC9" s="51"/>
      <c r="AD9" s="51"/>
      <c r="AE9" s="51"/>
      <c r="AF9" s="165" t="str">
        <f t="shared" si="1"/>
        <v/>
      </c>
      <c r="AG9" s="44">
        <v>5</v>
      </c>
      <c r="AH9" s="55"/>
      <c r="AI9" s="30">
        <f t="shared" si="0"/>
        <v>0</v>
      </c>
      <c r="AJ9" s="130">
        <f t="shared" si="2"/>
        <v>0</v>
      </c>
      <c r="AK9" s="130">
        <f t="shared" si="3"/>
        <v>0</v>
      </c>
    </row>
    <row r="10" spans="1:37" ht="15.6">
      <c r="A10" s="197">
        <v>6</v>
      </c>
      <c r="B10" s="50"/>
      <c r="C10" s="51"/>
      <c r="D10" s="51"/>
      <c r="E10" s="52"/>
      <c r="F10" s="52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52"/>
      <c r="T10" s="52"/>
      <c r="U10" s="52"/>
      <c r="V10" s="52"/>
      <c r="W10" s="52"/>
      <c r="X10" s="51"/>
      <c r="Y10" s="51"/>
      <c r="Z10" s="51"/>
      <c r="AA10" s="51"/>
      <c r="AB10" s="51"/>
      <c r="AC10" s="51"/>
      <c r="AD10" s="51"/>
      <c r="AE10" s="51"/>
      <c r="AF10" s="165" t="str">
        <f t="shared" si="1"/>
        <v/>
      </c>
      <c r="AG10" s="44">
        <v>6</v>
      </c>
      <c r="AH10" s="55"/>
      <c r="AI10" s="30">
        <f t="shared" si="0"/>
        <v>0</v>
      </c>
      <c r="AJ10" s="130">
        <f t="shared" si="2"/>
        <v>0</v>
      </c>
      <c r="AK10" s="130">
        <f t="shared" si="3"/>
        <v>0</v>
      </c>
    </row>
    <row r="11" spans="1:37" ht="15.6">
      <c r="A11" s="197">
        <v>7</v>
      </c>
      <c r="B11" s="50"/>
      <c r="C11" s="51"/>
      <c r="D11" s="51"/>
      <c r="E11" s="52"/>
      <c r="F11" s="52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52"/>
      <c r="T11" s="52"/>
      <c r="U11" s="52"/>
      <c r="V11" s="52"/>
      <c r="W11" s="52"/>
      <c r="X11" s="51"/>
      <c r="Y11" s="51"/>
      <c r="Z11" s="51"/>
      <c r="AA11" s="51"/>
      <c r="AB11" s="51"/>
      <c r="AC11" s="51"/>
      <c r="AD11" s="51"/>
      <c r="AE11" s="51"/>
      <c r="AF11" s="165" t="str">
        <f t="shared" si="1"/>
        <v/>
      </c>
      <c r="AG11" s="44">
        <v>7</v>
      </c>
      <c r="AH11" s="55"/>
      <c r="AI11" s="30">
        <f t="shared" si="0"/>
        <v>0</v>
      </c>
      <c r="AJ11" s="130">
        <f t="shared" si="2"/>
        <v>0</v>
      </c>
      <c r="AK11" s="130">
        <f t="shared" si="3"/>
        <v>0</v>
      </c>
    </row>
    <row r="12" spans="1:37" ht="15.6">
      <c r="A12" s="197">
        <v>8</v>
      </c>
      <c r="B12" s="50"/>
      <c r="C12" s="51"/>
      <c r="D12" s="51"/>
      <c r="E12" s="52"/>
      <c r="F12" s="52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  <c r="S12" s="52"/>
      <c r="T12" s="52"/>
      <c r="U12" s="52"/>
      <c r="V12" s="52"/>
      <c r="W12" s="52"/>
      <c r="X12" s="51"/>
      <c r="Y12" s="51"/>
      <c r="Z12" s="51"/>
      <c r="AA12" s="51"/>
      <c r="AB12" s="51"/>
      <c r="AC12" s="51"/>
      <c r="AD12" s="51"/>
      <c r="AE12" s="51"/>
      <c r="AF12" s="165" t="str">
        <f t="shared" si="1"/>
        <v/>
      </c>
      <c r="AG12" s="44">
        <v>8</v>
      </c>
      <c r="AH12" s="55"/>
      <c r="AI12" s="30">
        <f t="shared" si="0"/>
        <v>0</v>
      </c>
      <c r="AJ12" s="130">
        <f t="shared" si="2"/>
        <v>0</v>
      </c>
      <c r="AK12" s="130">
        <f t="shared" si="3"/>
        <v>0</v>
      </c>
    </row>
    <row r="13" spans="1:37" ht="15.6">
      <c r="A13" s="197">
        <v>9</v>
      </c>
      <c r="B13" s="50"/>
      <c r="C13" s="51"/>
      <c r="D13" s="51"/>
      <c r="E13" s="52"/>
      <c r="F13" s="52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52"/>
      <c r="T13" s="52"/>
      <c r="U13" s="52"/>
      <c r="V13" s="52"/>
      <c r="W13" s="52"/>
      <c r="X13" s="51"/>
      <c r="Y13" s="51"/>
      <c r="Z13" s="51"/>
      <c r="AA13" s="51"/>
      <c r="AB13" s="51"/>
      <c r="AC13" s="51"/>
      <c r="AD13" s="51"/>
      <c r="AE13" s="51"/>
      <c r="AF13" s="165" t="str">
        <f t="shared" si="1"/>
        <v/>
      </c>
      <c r="AG13" s="44">
        <v>9</v>
      </c>
      <c r="AH13" s="55"/>
      <c r="AI13" s="30">
        <f t="shared" si="0"/>
        <v>0</v>
      </c>
      <c r="AJ13" s="130">
        <f t="shared" si="2"/>
        <v>0</v>
      </c>
      <c r="AK13" s="130">
        <f t="shared" si="3"/>
        <v>0</v>
      </c>
    </row>
    <row r="14" spans="1:37" ht="15.6">
      <c r="A14" s="197">
        <v>10</v>
      </c>
      <c r="B14" s="50"/>
      <c r="C14" s="51"/>
      <c r="D14" s="51"/>
      <c r="E14" s="52"/>
      <c r="F14" s="52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52"/>
      <c r="T14" s="52"/>
      <c r="U14" s="52"/>
      <c r="V14" s="52"/>
      <c r="W14" s="52"/>
      <c r="X14" s="51"/>
      <c r="Y14" s="51"/>
      <c r="Z14" s="51"/>
      <c r="AA14" s="51"/>
      <c r="AB14" s="51"/>
      <c r="AC14" s="51"/>
      <c r="AD14" s="51"/>
      <c r="AE14" s="51"/>
      <c r="AF14" s="165" t="str">
        <f t="shared" si="1"/>
        <v/>
      </c>
      <c r="AG14" s="44">
        <v>10</v>
      </c>
      <c r="AH14" s="55"/>
      <c r="AI14" s="30">
        <f t="shared" si="0"/>
        <v>0</v>
      </c>
      <c r="AJ14" s="130">
        <f t="shared" si="2"/>
        <v>0</v>
      </c>
      <c r="AK14" s="130">
        <f t="shared" si="3"/>
        <v>0</v>
      </c>
    </row>
    <row r="15" spans="1:37" ht="15.6">
      <c r="A15" s="197">
        <v>11</v>
      </c>
      <c r="B15" s="50"/>
      <c r="C15" s="51"/>
      <c r="D15" s="51"/>
      <c r="E15" s="52"/>
      <c r="F15" s="52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  <c r="S15" s="52"/>
      <c r="T15" s="52"/>
      <c r="U15" s="52"/>
      <c r="V15" s="52"/>
      <c r="W15" s="52"/>
      <c r="X15" s="51"/>
      <c r="Y15" s="51"/>
      <c r="Z15" s="51"/>
      <c r="AA15" s="51"/>
      <c r="AB15" s="51"/>
      <c r="AC15" s="51"/>
      <c r="AD15" s="51"/>
      <c r="AE15" s="51"/>
      <c r="AF15" s="165" t="str">
        <f t="shared" si="1"/>
        <v/>
      </c>
      <c r="AG15" s="44">
        <v>11</v>
      </c>
      <c r="AH15" s="55"/>
      <c r="AI15" s="30">
        <f t="shared" si="0"/>
        <v>0</v>
      </c>
      <c r="AJ15" s="130">
        <f t="shared" si="2"/>
        <v>0</v>
      </c>
      <c r="AK15" s="130">
        <f t="shared" si="3"/>
        <v>0</v>
      </c>
    </row>
    <row r="16" spans="1:37" ht="15.6">
      <c r="A16" s="197">
        <v>12</v>
      </c>
      <c r="B16" s="50"/>
      <c r="C16" s="51"/>
      <c r="D16" s="51"/>
      <c r="E16" s="52"/>
      <c r="F16" s="52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  <c r="S16" s="52"/>
      <c r="T16" s="52"/>
      <c r="U16" s="52"/>
      <c r="V16" s="52"/>
      <c r="W16" s="52"/>
      <c r="X16" s="51"/>
      <c r="Y16" s="51"/>
      <c r="Z16" s="51"/>
      <c r="AA16" s="51"/>
      <c r="AB16" s="51"/>
      <c r="AC16" s="51"/>
      <c r="AD16" s="51"/>
      <c r="AE16" s="51"/>
      <c r="AF16" s="165" t="str">
        <f t="shared" si="1"/>
        <v/>
      </c>
      <c r="AG16" s="44">
        <v>12</v>
      </c>
      <c r="AH16" s="55"/>
      <c r="AI16" s="30">
        <f t="shared" si="0"/>
        <v>0</v>
      </c>
      <c r="AJ16" s="130">
        <f t="shared" si="2"/>
        <v>0</v>
      </c>
      <c r="AK16" s="130">
        <f t="shared" si="3"/>
        <v>0</v>
      </c>
    </row>
    <row r="17" spans="1:37" ht="15.6">
      <c r="A17" s="197">
        <v>13</v>
      </c>
      <c r="B17" s="50"/>
      <c r="C17" s="51"/>
      <c r="D17" s="51"/>
      <c r="E17" s="52"/>
      <c r="F17" s="52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2"/>
      <c r="S17" s="52"/>
      <c r="T17" s="52"/>
      <c r="U17" s="52"/>
      <c r="V17" s="52"/>
      <c r="W17" s="52"/>
      <c r="X17" s="51"/>
      <c r="Y17" s="51"/>
      <c r="Z17" s="51"/>
      <c r="AA17" s="51"/>
      <c r="AB17" s="51"/>
      <c r="AC17" s="51"/>
      <c r="AD17" s="51"/>
      <c r="AE17" s="51"/>
      <c r="AF17" s="165" t="str">
        <f t="shared" si="1"/>
        <v/>
      </c>
      <c r="AG17" s="44">
        <v>13</v>
      </c>
      <c r="AH17" s="55"/>
      <c r="AI17" s="30">
        <f t="shared" si="0"/>
        <v>0</v>
      </c>
      <c r="AJ17" s="130">
        <f t="shared" si="2"/>
        <v>0</v>
      </c>
      <c r="AK17" s="130">
        <f t="shared" si="3"/>
        <v>0</v>
      </c>
    </row>
    <row r="18" spans="1:37" ht="15.6">
      <c r="A18" s="197">
        <v>14</v>
      </c>
      <c r="B18" s="50"/>
      <c r="C18" s="51"/>
      <c r="D18" s="51"/>
      <c r="E18" s="52"/>
      <c r="F18" s="52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/>
      <c r="S18" s="52"/>
      <c r="T18" s="52"/>
      <c r="U18" s="52"/>
      <c r="V18" s="52"/>
      <c r="W18" s="52"/>
      <c r="X18" s="51"/>
      <c r="Y18" s="51"/>
      <c r="Z18" s="51"/>
      <c r="AA18" s="51"/>
      <c r="AB18" s="51"/>
      <c r="AC18" s="51"/>
      <c r="AD18" s="51"/>
      <c r="AE18" s="51"/>
      <c r="AF18" s="165" t="str">
        <f t="shared" si="1"/>
        <v/>
      </c>
      <c r="AG18" s="44">
        <v>14</v>
      </c>
      <c r="AH18" s="55"/>
      <c r="AI18" s="30">
        <f t="shared" si="0"/>
        <v>0</v>
      </c>
      <c r="AJ18" s="130">
        <f t="shared" si="2"/>
        <v>0</v>
      </c>
      <c r="AK18" s="130">
        <f t="shared" si="3"/>
        <v>0</v>
      </c>
    </row>
    <row r="19" spans="1:37" ht="15.6">
      <c r="A19" s="197">
        <v>15</v>
      </c>
      <c r="B19" s="50"/>
      <c r="C19" s="51"/>
      <c r="D19" s="51"/>
      <c r="E19" s="52"/>
      <c r="F19" s="52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2"/>
      <c r="S19" s="52"/>
      <c r="T19" s="52"/>
      <c r="U19" s="52"/>
      <c r="V19" s="52"/>
      <c r="W19" s="52"/>
      <c r="X19" s="51"/>
      <c r="Y19" s="51"/>
      <c r="Z19" s="51"/>
      <c r="AA19" s="51"/>
      <c r="AB19" s="51"/>
      <c r="AC19" s="51"/>
      <c r="AD19" s="51"/>
      <c r="AE19" s="51"/>
      <c r="AF19" s="165" t="str">
        <f t="shared" si="1"/>
        <v/>
      </c>
      <c r="AG19" s="44">
        <v>15</v>
      </c>
      <c r="AH19" s="55"/>
      <c r="AI19" s="30">
        <f t="shared" si="0"/>
        <v>0</v>
      </c>
      <c r="AJ19" s="130">
        <f t="shared" si="2"/>
        <v>0</v>
      </c>
      <c r="AK19" s="130">
        <f t="shared" si="3"/>
        <v>0</v>
      </c>
    </row>
    <row r="20" spans="1:37" ht="15.6">
      <c r="A20" s="197">
        <v>16</v>
      </c>
      <c r="B20" s="50"/>
      <c r="C20" s="51"/>
      <c r="D20" s="51"/>
      <c r="E20" s="52"/>
      <c r="F20" s="52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S20" s="52"/>
      <c r="T20" s="52"/>
      <c r="U20" s="52"/>
      <c r="V20" s="52"/>
      <c r="W20" s="52"/>
      <c r="X20" s="51"/>
      <c r="Y20" s="51"/>
      <c r="Z20" s="51"/>
      <c r="AA20" s="51"/>
      <c r="AB20" s="51"/>
      <c r="AC20" s="51"/>
      <c r="AD20" s="51"/>
      <c r="AE20" s="51"/>
      <c r="AF20" s="165" t="str">
        <f t="shared" si="1"/>
        <v/>
      </c>
      <c r="AG20" s="44">
        <v>16</v>
      </c>
      <c r="AH20" s="55"/>
      <c r="AI20" s="30">
        <f t="shared" si="0"/>
        <v>0</v>
      </c>
      <c r="AJ20" s="130">
        <f t="shared" si="2"/>
        <v>0</v>
      </c>
      <c r="AK20" s="130">
        <f t="shared" si="3"/>
        <v>0</v>
      </c>
    </row>
    <row r="21" spans="1:37" ht="15.6">
      <c r="A21" s="197">
        <v>17</v>
      </c>
      <c r="B21" s="50"/>
      <c r="C21" s="51"/>
      <c r="D21" s="51"/>
      <c r="E21" s="52"/>
      <c r="F21" s="52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  <c r="S21" s="52"/>
      <c r="T21" s="52"/>
      <c r="U21" s="52"/>
      <c r="V21" s="52"/>
      <c r="W21" s="52"/>
      <c r="X21" s="51"/>
      <c r="Y21" s="51"/>
      <c r="Z21" s="51"/>
      <c r="AA21" s="51"/>
      <c r="AB21" s="51"/>
      <c r="AC21" s="51"/>
      <c r="AD21" s="51"/>
      <c r="AE21" s="51"/>
      <c r="AF21" s="165" t="str">
        <f t="shared" si="1"/>
        <v/>
      </c>
      <c r="AG21" s="44">
        <v>17</v>
      </c>
      <c r="AH21" s="55"/>
      <c r="AI21" s="30">
        <f t="shared" si="0"/>
        <v>0</v>
      </c>
      <c r="AJ21" s="130">
        <f t="shared" si="2"/>
        <v>0</v>
      </c>
      <c r="AK21" s="130">
        <f t="shared" si="3"/>
        <v>0</v>
      </c>
    </row>
    <row r="22" spans="1:37" ht="15.6">
      <c r="A22" s="197">
        <v>18</v>
      </c>
      <c r="B22" s="50"/>
      <c r="C22" s="51"/>
      <c r="D22" s="51"/>
      <c r="E22" s="52"/>
      <c r="F22" s="52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  <c r="S22" s="52"/>
      <c r="T22" s="52"/>
      <c r="U22" s="52"/>
      <c r="V22" s="52"/>
      <c r="W22" s="52"/>
      <c r="X22" s="51"/>
      <c r="Y22" s="51"/>
      <c r="Z22" s="51"/>
      <c r="AA22" s="51"/>
      <c r="AB22" s="51"/>
      <c r="AC22" s="51"/>
      <c r="AD22" s="51"/>
      <c r="AE22" s="51"/>
      <c r="AF22" s="165" t="str">
        <f t="shared" si="1"/>
        <v/>
      </c>
      <c r="AG22" s="44">
        <v>18</v>
      </c>
      <c r="AH22" s="55"/>
      <c r="AI22" s="30">
        <f t="shared" si="0"/>
        <v>0</v>
      </c>
      <c r="AJ22" s="130">
        <f t="shared" si="2"/>
        <v>0</v>
      </c>
      <c r="AK22" s="130">
        <f t="shared" si="3"/>
        <v>0</v>
      </c>
    </row>
    <row r="23" spans="1:37" ht="15.6">
      <c r="A23" s="197">
        <v>19</v>
      </c>
      <c r="B23" s="50"/>
      <c r="C23" s="51"/>
      <c r="D23" s="51"/>
      <c r="E23" s="52"/>
      <c r="F23" s="52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165" t="str">
        <f t="shared" si="1"/>
        <v/>
      </c>
      <c r="AG23" s="44">
        <v>19</v>
      </c>
      <c r="AH23" s="55"/>
      <c r="AI23" s="30">
        <f t="shared" si="0"/>
        <v>0</v>
      </c>
      <c r="AJ23" s="130">
        <f t="shared" si="2"/>
        <v>0</v>
      </c>
      <c r="AK23" s="130">
        <f t="shared" si="3"/>
        <v>0</v>
      </c>
    </row>
    <row r="24" spans="1:37" ht="15.6">
      <c r="A24" s="197">
        <v>20</v>
      </c>
      <c r="B24" s="50"/>
      <c r="C24" s="51"/>
      <c r="D24" s="51"/>
      <c r="E24" s="52"/>
      <c r="F24" s="52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65" t="str">
        <f t="shared" si="1"/>
        <v/>
      </c>
      <c r="AG24" s="44">
        <v>20</v>
      </c>
      <c r="AH24" s="55"/>
      <c r="AI24" s="30">
        <f t="shared" si="0"/>
        <v>0</v>
      </c>
      <c r="AJ24" s="130">
        <f t="shared" si="2"/>
        <v>0</v>
      </c>
      <c r="AK24" s="130">
        <f t="shared" si="3"/>
        <v>0</v>
      </c>
    </row>
    <row r="25" spans="1:37" ht="15.6">
      <c r="A25" s="197">
        <v>21</v>
      </c>
      <c r="B25" s="50"/>
      <c r="C25" s="51"/>
      <c r="D25" s="51"/>
      <c r="E25" s="52"/>
      <c r="F25" s="52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  <c r="S25" s="52"/>
      <c r="T25" s="52"/>
      <c r="U25" s="52"/>
      <c r="V25" s="52"/>
      <c r="W25" s="52"/>
      <c r="X25" s="51"/>
      <c r="Y25" s="51"/>
      <c r="Z25" s="51"/>
      <c r="AA25" s="51"/>
      <c r="AB25" s="51"/>
      <c r="AC25" s="51"/>
      <c r="AD25" s="51"/>
      <c r="AE25" s="51"/>
      <c r="AF25" s="165" t="str">
        <f t="shared" si="1"/>
        <v/>
      </c>
      <c r="AG25" s="44">
        <v>21</v>
      </c>
      <c r="AH25" s="55"/>
      <c r="AI25" s="30">
        <f t="shared" si="0"/>
        <v>0</v>
      </c>
      <c r="AJ25" s="130">
        <f t="shared" si="2"/>
        <v>0</v>
      </c>
      <c r="AK25" s="130">
        <f t="shared" si="3"/>
        <v>0</v>
      </c>
    </row>
    <row r="26" spans="1:37" ht="15.6">
      <c r="A26" s="197">
        <v>22</v>
      </c>
      <c r="B26" s="50"/>
      <c r="C26" s="51"/>
      <c r="D26" s="51"/>
      <c r="E26" s="52"/>
      <c r="F26" s="52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  <c r="S26" s="52"/>
      <c r="T26" s="52"/>
      <c r="U26" s="52"/>
      <c r="V26" s="52"/>
      <c r="W26" s="52"/>
      <c r="X26" s="51"/>
      <c r="Y26" s="51"/>
      <c r="Z26" s="51"/>
      <c r="AA26" s="51"/>
      <c r="AB26" s="51"/>
      <c r="AC26" s="51"/>
      <c r="AD26" s="51"/>
      <c r="AE26" s="51"/>
      <c r="AF26" s="165" t="str">
        <f t="shared" si="1"/>
        <v/>
      </c>
      <c r="AG26" s="44">
        <v>22</v>
      </c>
      <c r="AH26" s="55"/>
      <c r="AI26" s="30">
        <f t="shared" si="0"/>
        <v>0</v>
      </c>
      <c r="AJ26" s="130">
        <f t="shared" si="2"/>
        <v>0</v>
      </c>
      <c r="AK26" s="130">
        <f t="shared" si="3"/>
        <v>0</v>
      </c>
    </row>
    <row r="27" spans="1:37" ht="15.6">
      <c r="A27" s="197">
        <v>23</v>
      </c>
      <c r="B27" s="50"/>
      <c r="C27" s="51"/>
      <c r="D27" s="51"/>
      <c r="E27" s="52"/>
      <c r="F27" s="52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  <c r="S27" s="52"/>
      <c r="T27" s="52"/>
      <c r="U27" s="52"/>
      <c r="V27" s="52"/>
      <c r="W27" s="52"/>
      <c r="X27" s="51"/>
      <c r="Y27" s="51"/>
      <c r="Z27" s="51"/>
      <c r="AA27" s="51"/>
      <c r="AB27" s="51"/>
      <c r="AC27" s="51"/>
      <c r="AD27" s="51"/>
      <c r="AE27" s="51"/>
      <c r="AF27" s="165" t="str">
        <f t="shared" si="1"/>
        <v/>
      </c>
      <c r="AG27" s="44">
        <v>23</v>
      </c>
      <c r="AH27" s="55"/>
      <c r="AI27" s="30">
        <f t="shared" si="0"/>
        <v>0</v>
      </c>
      <c r="AJ27" s="130">
        <f t="shared" si="2"/>
        <v>0</v>
      </c>
      <c r="AK27" s="130">
        <f t="shared" si="3"/>
        <v>0</v>
      </c>
    </row>
    <row r="28" spans="1:37" ht="15.6">
      <c r="A28" s="197">
        <v>24</v>
      </c>
      <c r="B28" s="50"/>
      <c r="C28" s="51"/>
      <c r="D28" s="51"/>
      <c r="E28" s="52"/>
      <c r="F28" s="52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2"/>
      <c r="S28" s="52"/>
      <c r="T28" s="52"/>
      <c r="U28" s="52"/>
      <c r="V28" s="52"/>
      <c r="W28" s="52"/>
      <c r="X28" s="51"/>
      <c r="Y28" s="51"/>
      <c r="Z28" s="51"/>
      <c r="AA28" s="51"/>
      <c r="AB28" s="51"/>
      <c r="AC28" s="51"/>
      <c r="AD28" s="51"/>
      <c r="AE28" s="51"/>
      <c r="AF28" s="165" t="str">
        <f t="shared" si="1"/>
        <v/>
      </c>
      <c r="AG28" s="44">
        <v>24</v>
      </c>
      <c r="AH28" s="55"/>
      <c r="AI28" s="30">
        <f t="shared" si="0"/>
        <v>0</v>
      </c>
      <c r="AJ28" s="130">
        <f t="shared" si="2"/>
        <v>0</v>
      </c>
      <c r="AK28" s="130">
        <f t="shared" si="3"/>
        <v>0</v>
      </c>
    </row>
    <row r="29" spans="1:37" ht="15.6">
      <c r="A29" s="197">
        <v>25</v>
      </c>
      <c r="B29" s="50"/>
      <c r="C29" s="51"/>
      <c r="D29" s="51"/>
      <c r="E29" s="52"/>
      <c r="F29" s="52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52"/>
      <c r="T29" s="52"/>
      <c r="U29" s="52"/>
      <c r="V29" s="52"/>
      <c r="W29" s="52"/>
      <c r="X29" s="51"/>
      <c r="Y29" s="51"/>
      <c r="Z29" s="51"/>
      <c r="AA29" s="51"/>
      <c r="AB29" s="51"/>
      <c r="AC29" s="51"/>
      <c r="AD29" s="51"/>
      <c r="AE29" s="51"/>
      <c r="AF29" s="165" t="str">
        <f t="shared" si="1"/>
        <v/>
      </c>
      <c r="AG29" s="44">
        <v>25</v>
      </c>
      <c r="AH29" s="55"/>
      <c r="AI29" s="30">
        <f t="shared" si="0"/>
        <v>0</v>
      </c>
      <c r="AJ29" s="130">
        <f t="shared" si="2"/>
        <v>0</v>
      </c>
      <c r="AK29" s="130">
        <f t="shared" si="3"/>
        <v>0</v>
      </c>
    </row>
    <row r="30" spans="1:37" ht="15.6">
      <c r="A30" s="197">
        <v>26</v>
      </c>
      <c r="B30" s="50"/>
      <c r="C30" s="51"/>
      <c r="D30" s="51"/>
      <c r="E30" s="52"/>
      <c r="F30" s="52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  <c r="S30" s="52"/>
      <c r="T30" s="52"/>
      <c r="U30" s="52"/>
      <c r="V30" s="52"/>
      <c r="W30" s="52"/>
      <c r="X30" s="51"/>
      <c r="Y30" s="51"/>
      <c r="Z30" s="51"/>
      <c r="AA30" s="51"/>
      <c r="AB30" s="51"/>
      <c r="AC30" s="51"/>
      <c r="AD30" s="51"/>
      <c r="AE30" s="51"/>
      <c r="AF30" s="165" t="str">
        <f t="shared" si="1"/>
        <v/>
      </c>
      <c r="AG30" s="44">
        <v>26</v>
      </c>
      <c r="AH30" s="55"/>
      <c r="AI30" s="30">
        <f t="shared" si="0"/>
        <v>0</v>
      </c>
      <c r="AJ30" s="130">
        <f t="shared" si="2"/>
        <v>0</v>
      </c>
      <c r="AK30" s="130">
        <f t="shared" si="3"/>
        <v>0</v>
      </c>
    </row>
    <row r="31" spans="1:37" ht="15.6">
      <c r="A31" s="197">
        <v>27</v>
      </c>
      <c r="B31" s="50"/>
      <c r="C31" s="51"/>
      <c r="D31" s="51"/>
      <c r="E31" s="52"/>
      <c r="F31" s="52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  <c r="S31" s="52"/>
      <c r="T31" s="52"/>
      <c r="U31" s="52"/>
      <c r="V31" s="52"/>
      <c r="W31" s="52"/>
      <c r="X31" s="51"/>
      <c r="Y31" s="51"/>
      <c r="Z31" s="51"/>
      <c r="AA31" s="51"/>
      <c r="AB31" s="51"/>
      <c r="AC31" s="51"/>
      <c r="AD31" s="51"/>
      <c r="AE31" s="51"/>
      <c r="AF31" s="165" t="str">
        <f t="shared" si="1"/>
        <v/>
      </c>
      <c r="AG31" s="44">
        <v>27</v>
      </c>
      <c r="AH31" s="55"/>
      <c r="AI31" s="30">
        <f t="shared" si="0"/>
        <v>0</v>
      </c>
      <c r="AJ31" s="130">
        <f t="shared" si="2"/>
        <v>0</v>
      </c>
      <c r="AK31" s="130">
        <f t="shared" si="3"/>
        <v>0</v>
      </c>
    </row>
    <row r="32" spans="1:37" ht="15.6">
      <c r="A32" s="197">
        <v>28</v>
      </c>
      <c r="B32" s="50"/>
      <c r="C32" s="51"/>
      <c r="D32" s="51"/>
      <c r="E32" s="52"/>
      <c r="F32" s="52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/>
      <c r="S32" s="52"/>
      <c r="T32" s="52"/>
      <c r="U32" s="52"/>
      <c r="V32" s="52"/>
      <c r="W32" s="52"/>
      <c r="X32" s="51"/>
      <c r="Y32" s="51"/>
      <c r="Z32" s="51"/>
      <c r="AA32" s="51"/>
      <c r="AB32" s="51"/>
      <c r="AC32" s="51"/>
      <c r="AD32" s="51"/>
      <c r="AE32" s="51"/>
      <c r="AF32" s="165" t="str">
        <f t="shared" si="1"/>
        <v/>
      </c>
      <c r="AG32" s="44">
        <v>28</v>
      </c>
      <c r="AH32" s="55"/>
      <c r="AI32" s="30">
        <f t="shared" si="0"/>
        <v>0</v>
      </c>
      <c r="AJ32" s="130">
        <f t="shared" si="2"/>
        <v>0</v>
      </c>
      <c r="AK32" s="130">
        <f t="shared" si="3"/>
        <v>0</v>
      </c>
    </row>
    <row r="33" spans="1:37" ht="15.6">
      <c r="A33" s="197">
        <v>29</v>
      </c>
      <c r="B33" s="50"/>
      <c r="C33" s="51"/>
      <c r="D33" s="51"/>
      <c r="E33" s="52"/>
      <c r="F33" s="52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165" t="str">
        <f t="shared" si="1"/>
        <v/>
      </c>
      <c r="AG33" s="44">
        <v>29</v>
      </c>
      <c r="AH33" s="55"/>
      <c r="AI33" s="30">
        <f t="shared" si="0"/>
        <v>0</v>
      </c>
      <c r="AJ33" s="130">
        <f t="shared" si="2"/>
        <v>0</v>
      </c>
      <c r="AK33" s="130">
        <f t="shared" si="3"/>
        <v>0</v>
      </c>
    </row>
    <row r="34" spans="1:37" ht="15.6">
      <c r="A34" s="197">
        <v>30</v>
      </c>
      <c r="B34" s="50"/>
      <c r="C34" s="51"/>
      <c r="D34" s="51"/>
      <c r="E34" s="52"/>
      <c r="F34" s="52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165" t="str">
        <f t="shared" si="1"/>
        <v/>
      </c>
      <c r="AG34" s="44">
        <v>30</v>
      </c>
      <c r="AH34" s="55"/>
      <c r="AI34" s="30">
        <f t="shared" si="0"/>
        <v>0</v>
      </c>
      <c r="AJ34" s="130">
        <f t="shared" si="2"/>
        <v>0</v>
      </c>
      <c r="AK34" s="130">
        <f t="shared" si="3"/>
        <v>0</v>
      </c>
    </row>
    <row r="35" spans="1:37" ht="15.6">
      <c r="A35" s="197">
        <v>31</v>
      </c>
      <c r="B35" s="50"/>
      <c r="C35" s="51"/>
      <c r="D35" s="51"/>
      <c r="E35" s="52"/>
      <c r="F35" s="52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  <c r="S35" s="52"/>
      <c r="T35" s="52"/>
      <c r="U35" s="52"/>
      <c r="V35" s="52"/>
      <c r="W35" s="52"/>
      <c r="X35" s="51"/>
      <c r="Y35" s="51"/>
      <c r="Z35" s="51"/>
      <c r="AA35" s="51"/>
      <c r="AB35" s="51"/>
      <c r="AC35" s="51"/>
      <c r="AD35" s="51"/>
      <c r="AE35" s="51"/>
      <c r="AF35" s="165" t="str">
        <f t="shared" si="1"/>
        <v/>
      </c>
      <c r="AG35" s="44">
        <v>31</v>
      </c>
      <c r="AH35" s="55"/>
      <c r="AI35" s="30">
        <f t="shared" si="0"/>
        <v>0</v>
      </c>
      <c r="AJ35" s="130">
        <f t="shared" si="2"/>
        <v>0</v>
      </c>
      <c r="AK35" s="130">
        <f t="shared" si="3"/>
        <v>0</v>
      </c>
    </row>
    <row r="36" spans="1:37" ht="15.6">
      <c r="A36" s="197">
        <v>32</v>
      </c>
      <c r="B36" s="50"/>
      <c r="C36" s="51"/>
      <c r="D36" s="51"/>
      <c r="E36" s="52"/>
      <c r="F36" s="52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  <c r="S36" s="52"/>
      <c r="T36" s="52"/>
      <c r="U36" s="52"/>
      <c r="V36" s="52"/>
      <c r="W36" s="52"/>
      <c r="X36" s="51"/>
      <c r="Y36" s="51"/>
      <c r="Z36" s="51"/>
      <c r="AA36" s="51"/>
      <c r="AB36" s="51"/>
      <c r="AC36" s="51"/>
      <c r="AD36" s="51"/>
      <c r="AE36" s="51"/>
      <c r="AF36" s="165" t="str">
        <f t="shared" si="1"/>
        <v/>
      </c>
      <c r="AG36" s="44">
        <v>32</v>
      </c>
      <c r="AH36" s="55"/>
      <c r="AI36" s="30">
        <f t="shared" si="0"/>
        <v>0</v>
      </c>
      <c r="AJ36" s="130">
        <f t="shared" si="2"/>
        <v>0</v>
      </c>
      <c r="AK36" s="130">
        <f t="shared" si="3"/>
        <v>0</v>
      </c>
    </row>
    <row r="37" spans="1:37" ht="15.6">
      <c r="A37" s="197">
        <v>33</v>
      </c>
      <c r="B37" s="50"/>
      <c r="C37" s="51"/>
      <c r="D37" s="51"/>
      <c r="E37" s="52"/>
      <c r="F37" s="52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  <c r="S37" s="52"/>
      <c r="T37" s="52"/>
      <c r="U37" s="52"/>
      <c r="V37" s="52"/>
      <c r="W37" s="52"/>
      <c r="X37" s="51"/>
      <c r="Y37" s="51"/>
      <c r="Z37" s="51"/>
      <c r="AA37" s="51"/>
      <c r="AB37" s="51"/>
      <c r="AC37" s="51"/>
      <c r="AD37" s="51"/>
      <c r="AE37" s="51"/>
      <c r="AF37" s="165" t="str">
        <f t="shared" si="1"/>
        <v/>
      </c>
      <c r="AG37" s="44">
        <v>33</v>
      </c>
      <c r="AH37" s="55"/>
      <c r="AI37" s="30">
        <f t="shared" si="0"/>
        <v>0</v>
      </c>
      <c r="AJ37" s="130">
        <f t="shared" si="2"/>
        <v>0</v>
      </c>
      <c r="AK37" s="130">
        <f t="shared" si="3"/>
        <v>0</v>
      </c>
    </row>
    <row r="38" spans="1:37" ht="15.6">
      <c r="A38" s="197">
        <v>34</v>
      </c>
      <c r="B38" s="50"/>
      <c r="C38" s="51"/>
      <c r="D38" s="51"/>
      <c r="E38" s="52"/>
      <c r="F38" s="52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165" t="str">
        <f t="shared" si="1"/>
        <v/>
      </c>
      <c r="AG38" s="44">
        <v>34</v>
      </c>
      <c r="AH38" s="55"/>
      <c r="AI38" s="30">
        <f t="shared" si="0"/>
        <v>0</v>
      </c>
      <c r="AJ38" s="130">
        <f t="shared" si="2"/>
        <v>0</v>
      </c>
      <c r="AK38" s="130">
        <f t="shared" si="3"/>
        <v>0</v>
      </c>
    </row>
    <row r="39" spans="1:37" ht="15.6">
      <c r="A39" s="197">
        <v>35</v>
      </c>
      <c r="B39" s="50"/>
      <c r="C39" s="51"/>
      <c r="D39" s="51"/>
      <c r="E39" s="52"/>
      <c r="F39" s="52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165" t="str">
        <f t="shared" si="1"/>
        <v/>
      </c>
      <c r="AG39" s="44">
        <v>35</v>
      </c>
      <c r="AH39" s="55"/>
      <c r="AI39" s="30">
        <f t="shared" si="0"/>
        <v>0</v>
      </c>
      <c r="AJ39" s="130">
        <f t="shared" si="2"/>
        <v>0</v>
      </c>
      <c r="AK39" s="130">
        <f t="shared" si="3"/>
        <v>0</v>
      </c>
    </row>
    <row r="40" spans="1:37" ht="11.25" customHeight="1">
      <c r="A40"/>
      <c r="B40"/>
      <c r="C40"/>
      <c r="D40"/>
      <c r="E40"/>
      <c r="F40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7" s="99" customFormat="1" ht="132.6">
      <c r="A41" s="98"/>
      <c r="B41" s="162" t="s">
        <v>126</v>
      </c>
      <c r="C41" s="259" t="s">
        <v>207</v>
      </c>
      <c r="D41" s="260"/>
      <c r="E41" s="159" t="s">
        <v>111</v>
      </c>
      <c r="F41" s="160" t="s">
        <v>112</v>
      </c>
      <c r="G41" s="160" t="s">
        <v>67</v>
      </c>
      <c r="H41" s="161" t="s">
        <v>206</v>
      </c>
      <c r="I41" s="162" t="s">
        <v>299</v>
      </c>
      <c r="J41" s="160" t="s">
        <v>69</v>
      </c>
      <c r="K41" s="160" t="s">
        <v>298</v>
      </c>
      <c r="L41" s="222" t="s">
        <v>133</v>
      </c>
      <c r="M41" s="223"/>
      <c r="N41" s="223"/>
      <c r="O41" s="223"/>
      <c r="P41" s="223"/>
      <c r="Q41" s="224"/>
      <c r="R41" s="225" t="s">
        <v>134</v>
      </c>
      <c r="S41" s="226"/>
      <c r="T41" s="226"/>
      <c r="U41" s="226"/>
      <c r="V41" s="226"/>
      <c r="W41" s="227"/>
      <c r="X41" s="100" t="s">
        <v>113</v>
      </c>
      <c r="Y41" s="163" t="s">
        <v>58</v>
      </c>
      <c r="Z41" s="228" t="s">
        <v>103</v>
      </c>
      <c r="AA41" s="229"/>
      <c r="AB41" s="229"/>
      <c r="AC41" s="230"/>
      <c r="AD41" s="231" t="s">
        <v>256</v>
      </c>
      <c r="AE41" s="232"/>
      <c r="AF41" s="232"/>
      <c r="AG41" s="233"/>
      <c r="AH41" s="101"/>
      <c r="AI41" s="102"/>
      <c r="AJ41" s="103"/>
      <c r="AK41" s="103"/>
    </row>
    <row r="42" spans="1:37" s="123" customFormat="1" ht="4.5" customHeight="1">
      <c r="A42" s="104"/>
      <c r="B42" s="105"/>
      <c r="C42" s="158"/>
      <c r="D42" s="158"/>
      <c r="E42" s="105"/>
      <c r="F42" s="105"/>
      <c r="G42" s="105"/>
      <c r="H42" s="105"/>
      <c r="I42" s="105"/>
      <c r="J42" s="105"/>
      <c r="K42" s="105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06"/>
      <c r="Y42" s="107"/>
      <c r="Z42" s="108"/>
      <c r="AA42" s="108"/>
      <c r="AB42" s="108"/>
      <c r="AC42" s="108"/>
      <c r="AD42" s="109"/>
      <c r="AE42" s="110"/>
      <c r="AF42" s="110"/>
      <c r="AG42" s="111"/>
      <c r="AH42" s="46"/>
      <c r="AI42" s="121"/>
      <c r="AJ42" s="122"/>
      <c r="AK42" s="122"/>
    </row>
    <row r="43" spans="1:37" s="115" customFormat="1" ht="27" customHeight="1">
      <c r="A43" s="97"/>
      <c r="B43" s="97"/>
      <c r="C43" s="158"/>
      <c r="D43" s="158"/>
      <c r="E43" s="97"/>
      <c r="F43" s="97"/>
      <c r="G43" s="97"/>
      <c r="H43" s="97"/>
      <c r="I43" s="97"/>
      <c r="J43" s="236" t="s">
        <v>253</v>
      </c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18"/>
      <c r="V43" s="18"/>
      <c r="W43" s="18"/>
      <c r="X43" s="234" t="s">
        <v>258</v>
      </c>
      <c r="Y43" s="234"/>
      <c r="Z43" s="234"/>
      <c r="AA43" s="234"/>
      <c r="AB43" s="85"/>
      <c r="AC43" s="85"/>
      <c r="AD43" s="238" t="s">
        <v>34</v>
      </c>
      <c r="AE43" s="238"/>
      <c r="AF43" s="132">
        <f>SUM(AF5:AF39)</f>
        <v>0</v>
      </c>
      <c r="AG43" s="17"/>
      <c r="AH43" s="17"/>
      <c r="AI43" s="113"/>
      <c r="AJ43" s="114"/>
      <c r="AK43" s="114"/>
    </row>
    <row r="44" spans="1:37" customFormat="1" ht="15.6" customHeight="1">
      <c r="A44" s="97"/>
      <c r="B44" s="97"/>
      <c r="C44" s="158"/>
      <c r="D44" s="158"/>
      <c r="E44" s="97"/>
      <c r="F44" s="97"/>
      <c r="G44" s="97"/>
      <c r="H44" s="97"/>
      <c r="I44" s="97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18"/>
      <c r="V44" s="18"/>
      <c r="W44" s="18"/>
      <c r="X44" s="235" t="s">
        <v>254</v>
      </c>
      <c r="Y44" s="235"/>
      <c r="Z44" s="235"/>
      <c r="AA44" s="235"/>
      <c r="AB44" s="246" t="s">
        <v>71</v>
      </c>
      <c r="AC44" s="247"/>
      <c r="AD44" s="247"/>
      <c r="AE44" s="247"/>
      <c r="AF44" s="247"/>
      <c r="AG44" s="248"/>
      <c r="AH44" s="48"/>
      <c r="AI44" s="116"/>
      <c r="AJ44" s="117"/>
      <c r="AK44" s="117"/>
    </row>
    <row r="45" spans="1:37" customFormat="1" ht="14.25" customHeight="1">
      <c r="A45" s="97"/>
      <c r="B45" s="97"/>
      <c r="C45" s="158"/>
      <c r="D45" s="158"/>
      <c r="E45" s="97"/>
      <c r="F45" s="97"/>
      <c r="G45" s="97"/>
      <c r="H45" s="97"/>
      <c r="I45" s="97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18"/>
      <c r="V45" s="18"/>
      <c r="W45" s="18"/>
      <c r="X45" s="235"/>
      <c r="Y45" s="235"/>
      <c r="Z45" s="235"/>
      <c r="AA45" s="235"/>
      <c r="AB45" s="221" t="s">
        <v>59</v>
      </c>
      <c r="AC45" s="221"/>
      <c r="AD45" s="221"/>
      <c r="AE45" s="221"/>
      <c r="AF45" s="221"/>
      <c r="AG45" s="86">
        <f>SUM(AI5:AI39)</f>
        <v>0</v>
      </c>
      <c r="AH45" s="48"/>
      <c r="AI45" s="116"/>
      <c r="AJ45" s="118"/>
      <c r="AK45" s="118"/>
    </row>
    <row r="46" spans="1:37" customFormat="1" ht="14.25" customHeight="1">
      <c r="A46" s="97"/>
      <c r="B46" s="97"/>
      <c r="C46" s="158"/>
      <c r="D46" s="158"/>
      <c r="E46" s="97"/>
      <c r="F46" s="97"/>
      <c r="G46" s="97"/>
      <c r="H46" s="97"/>
      <c r="I46" s="97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18"/>
      <c r="V46" s="18"/>
      <c r="W46" s="18"/>
      <c r="X46" s="235"/>
      <c r="Y46" s="235"/>
      <c r="Z46" s="235"/>
      <c r="AA46" s="235"/>
      <c r="AB46" s="237"/>
      <c r="AC46" s="237"/>
      <c r="AD46" s="237"/>
      <c r="AE46" s="237"/>
      <c r="AF46" s="237"/>
      <c r="AG46" s="87"/>
      <c r="AH46" s="47"/>
      <c r="AI46" s="119"/>
      <c r="AJ46" s="120"/>
      <c r="AK46" s="120"/>
    </row>
    <row r="47" spans="1:37" customFormat="1" ht="14.25" customHeight="1">
      <c r="A47" s="97"/>
      <c r="B47" s="97"/>
      <c r="C47" s="158"/>
      <c r="D47" s="158"/>
      <c r="E47" s="97"/>
      <c r="F47" s="97"/>
      <c r="G47" s="97"/>
      <c r="H47" s="97"/>
      <c r="I47" s="97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18"/>
      <c r="V47" s="18"/>
      <c r="W47" s="18"/>
      <c r="X47" s="235"/>
      <c r="Y47" s="235"/>
      <c r="Z47" s="235"/>
      <c r="AA47" s="235"/>
      <c r="AB47" s="88"/>
      <c r="AC47" s="88"/>
      <c r="AD47" s="88"/>
      <c r="AE47" s="88"/>
      <c r="AI47" s="119"/>
      <c r="AJ47" s="120"/>
      <c r="AK47" s="120"/>
    </row>
    <row r="48" spans="1:37" customFormat="1" ht="14.25" customHeight="1">
      <c r="A48" s="97"/>
      <c r="B48" s="97"/>
      <c r="C48" s="158"/>
      <c r="D48" s="158"/>
      <c r="E48" s="97"/>
      <c r="F48" s="97"/>
      <c r="G48" s="97"/>
      <c r="H48" s="97"/>
      <c r="I48" s="97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18"/>
      <c r="V48" s="18"/>
      <c r="W48" s="18"/>
      <c r="X48" s="239" t="s">
        <v>259</v>
      </c>
      <c r="Y48" s="239"/>
      <c r="Z48" s="239"/>
      <c r="AA48" s="239"/>
      <c r="AB48" s="88"/>
      <c r="AC48" s="88"/>
      <c r="AD48" s="88"/>
      <c r="AE48" s="88"/>
      <c r="AI48" s="119"/>
      <c r="AJ48" s="120"/>
      <c r="AK48" s="120"/>
    </row>
    <row r="49" spans="1:37" customFormat="1" ht="14.25" customHeight="1">
      <c r="A49" s="97"/>
      <c r="B49" s="97"/>
      <c r="C49" s="158"/>
      <c r="D49" s="158"/>
      <c r="E49" s="97"/>
      <c r="F49" s="97"/>
      <c r="G49" s="97"/>
      <c r="H49" s="97"/>
      <c r="I49" s="97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18"/>
      <c r="V49" s="18"/>
      <c r="W49" s="18"/>
      <c r="X49" s="239"/>
      <c r="Y49" s="239"/>
      <c r="Z49" s="239"/>
      <c r="AA49" s="239"/>
      <c r="AB49" s="88"/>
      <c r="AC49" s="88"/>
      <c r="AD49" s="88"/>
      <c r="AE49" s="88"/>
      <c r="AI49" s="119"/>
      <c r="AJ49" s="120"/>
      <c r="AK49" s="120"/>
    </row>
    <row r="50" spans="1:37" customFormat="1" ht="14.25" customHeight="1">
      <c r="A50" s="97"/>
      <c r="B50" s="97"/>
      <c r="C50" s="158"/>
      <c r="D50" s="158"/>
      <c r="E50" s="97"/>
      <c r="F50" s="97"/>
      <c r="G50" s="97"/>
      <c r="H50" s="97"/>
      <c r="I50" s="97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18"/>
      <c r="V50" s="18"/>
      <c r="W50" s="18"/>
      <c r="X50" s="239"/>
      <c r="Y50" s="239"/>
      <c r="Z50" s="239"/>
      <c r="AA50" s="239"/>
      <c r="AB50" s="88"/>
      <c r="AC50" s="88"/>
      <c r="AD50" s="88"/>
      <c r="AE50" s="88"/>
      <c r="AI50" s="119"/>
      <c r="AJ50" s="118"/>
      <c r="AK50" s="118"/>
    </row>
    <row r="51" spans="1:37" customFormat="1" ht="14.25" customHeight="1">
      <c r="A51" s="97"/>
      <c r="B51" s="97"/>
      <c r="C51" s="158"/>
      <c r="D51" s="158"/>
      <c r="E51" s="97"/>
      <c r="F51" s="97"/>
      <c r="G51" s="97"/>
      <c r="H51" s="97"/>
      <c r="I51" s="97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18"/>
      <c r="V51" s="18"/>
      <c r="W51" s="18"/>
      <c r="X51" s="239"/>
      <c r="Y51" s="239"/>
      <c r="Z51" s="239"/>
      <c r="AA51" s="239"/>
      <c r="AB51" s="88"/>
      <c r="AC51" s="88"/>
      <c r="AD51" s="88"/>
      <c r="AE51" s="88"/>
      <c r="AI51" s="119"/>
      <c r="AJ51" s="120"/>
      <c r="AK51" s="120"/>
    </row>
    <row r="52" spans="1:37" customFormat="1" ht="18" customHeight="1">
      <c r="A52" s="97"/>
      <c r="B52" s="97"/>
      <c r="C52" s="158"/>
      <c r="D52" s="158"/>
      <c r="E52" s="97"/>
      <c r="F52" s="97"/>
      <c r="G52" s="97"/>
      <c r="H52" s="97"/>
      <c r="I52" s="97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18"/>
      <c r="V52" s="18"/>
      <c r="W52" s="18"/>
      <c r="X52" s="239"/>
      <c r="Y52" s="239"/>
      <c r="Z52" s="239"/>
      <c r="AA52" s="239"/>
      <c r="AB52" s="88"/>
      <c r="AC52" s="88"/>
      <c r="AD52" s="88"/>
      <c r="AE52" s="88"/>
      <c r="AI52" s="119"/>
      <c r="AJ52" s="120"/>
      <c r="AK52" s="120"/>
    </row>
    <row r="53" spans="1:37" customFormat="1" ht="19.2" customHeight="1">
      <c r="A53" s="97"/>
      <c r="B53" s="97"/>
      <c r="C53" s="158"/>
      <c r="D53" s="158"/>
      <c r="E53" s="97"/>
      <c r="F53" s="97"/>
      <c r="G53" s="97"/>
      <c r="H53" s="97"/>
      <c r="I53" s="97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18"/>
      <c r="V53" s="18"/>
      <c r="W53" s="18"/>
      <c r="X53" s="239"/>
      <c r="Y53" s="239"/>
      <c r="Z53" s="239"/>
      <c r="AA53" s="239"/>
      <c r="AB53" s="88"/>
      <c r="AC53" s="88"/>
      <c r="AD53" s="88"/>
      <c r="AE53" s="88"/>
      <c r="AI53" s="119"/>
      <c r="AJ53" s="120"/>
      <c r="AK53" s="120"/>
    </row>
    <row r="54" spans="1:37" customFormat="1" ht="14.25" customHeight="1">
      <c r="A54" s="97"/>
      <c r="B54" s="97"/>
      <c r="C54" s="158"/>
      <c r="D54" s="158"/>
      <c r="E54" s="97"/>
      <c r="F54" s="97"/>
      <c r="G54" s="97"/>
      <c r="H54" s="97"/>
      <c r="I54" s="97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18"/>
      <c r="V54" s="18"/>
      <c r="W54" s="18"/>
      <c r="X54" s="239"/>
      <c r="Y54" s="239"/>
      <c r="Z54" s="239"/>
      <c r="AA54" s="239"/>
      <c r="AB54" s="88"/>
      <c r="AC54" s="88"/>
      <c r="AD54" s="88"/>
      <c r="AE54" s="88"/>
      <c r="AI54" s="119"/>
      <c r="AJ54" s="120"/>
      <c r="AK54" s="120"/>
    </row>
    <row r="55" spans="1:37" ht="13.65" customHeight="1">
      <c r="A55" s="58"/>
      <c r="B55" s="58"/>
      <c r="C55" s="158"/>
      <c r="D55" s="158"/>
      <c r="E55" s="58"/>
      <c r="F55" s="58"/>
      <c r="G55" s="97"/>
      <c r="H55" s="97"/>
      <c r="I55" s="97"/>
      <c r="J55" s="85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3"/>
      <c r="X55" s="239"/>
      <c r="Y55" s="239"/>
      <c r="Z55" s="239"/>
      <c r="AA55" s="239"/>
    </row>
    <row r="56" spans="1:37">
      <c r="C56" s="158"/>
      <c r="D56" s="1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X56" s="202" t="s">
        <v>252</v>
      </c>
    </row>
    <row r="57" spans="1:37"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</sheetData>
  <sheetProtection algorithmName="SHA-512" hashValue="llNvAQA3zgNzQOjgG1oQMeLr3E6cEl3gUsgfTS1aavsQIPORIQwWHgLrJFCnYdN1tzt4/zlblpzh49cPlCE36w==" saltValue="iJ+plI//eGP8DE6UBP3j+Q==" spinCount="100000" sheet="1" formatCells="0"/>
  <mergeCells count="23">
    <mergeCell ref="B2:H2"/>
    <mergeCell ref="I2:R2"/>
    <mergeCell ref="X3:AG3"/>
    <mergeCell ref="J3:L3"/>
    <mergeCell ref="AB44:AG44"/>
    <mergeCell ref="U3:W3"/>
    <mergeCell ref="M3:Q3"/>
    <mergeCell ref="G3:H3"/>
    <mergeCell ref="A3:D3"/>
    <mergeCell ref="E3:F3"/>
    <mergeCell ref="C41:D41"/>
    <mergeCell ref="R3:T3"/>
    <mergeCell ref="AB45:AF45"/>
    <mergeCell ref="L41:Q41"/>
    <mergeCell ref="R41:W41"/>
    <mergeCell ref="Z41:AC41"/>
    <mergeCell ref="AD41:AG41"/>
    <mergeCell ref="X43:AA43"/>
    <mergeCell ref="X44:AA47"/>
    <mergeCell ref="J43:T49"/>
    <mergeCell ref="AB46:AF46"/>
    <mergeCell ref="AD43:AE43"/>
    <mergeCell ref="X48:AA55"/>
  </mergeCells>
  <phoneticPr fontId="56" type="noConversion"/>
  <conditionalFormatting sqref="C5:C39">
    <cfRule type="cellIs" dxfId="27" priority="31" operator="equal">
      <formula>"basswood"</formula>
    </cfRule>
    <cfRule type="cellIs" dxfId="26" priority="32" operator="equal">
      <formula>"paulownia"</formula>
    </cfRule>
  </conditionalFormatting>
  <conditionalFormatting sqref="AF5:AF39 AF43">
    <cfRule type="cellIs" dxfId="13" priority="27" operator="equal">
      <formula>"call psi"</formula>
    </cfRule>
  </conditionalFormatting>
  <conditionalFormatting sqref="AF5:AF39">
    <cfRule type="cellIs" dxfId="12" priority="17" operator="equal">
      <formula>"Select Fitting"</formula>
    </cfRule>
    <cfRule type="cellIs" dxfId="11" priority="18" operator="equal">
      <formula>"Select Frame"</formula>
    </cfRule>
  </conditionalFormatting>
  <dataValidations count="1">
    <dataValidation type="list" allowBlank="1" showInputMessage="1" showErrorMessage="1" sqref="C5:C39" xr:uid="{00000000-0002-0000-0000-000005000000}">
      <formula1>Material</formula1>
    </dataValidation>
  </dataValidations>
  <hyperlinks>
    <hyperlink ref="A3:D3" location="'Shutters Order Sheet'!M49" display="  &gt;&gt;&gt; Its IMPORTANT  you check info below." xr:uid="{C12001BE-D248-4DDC-9767-5244920D29A8}"/>
  </hyperlinks>
  <pageMargins left="6.1567164179104475E-2" right="7.8358208955223885E-2" top="0.27559055118110237" bottom="0.31496062992125984" header="7.874015748031496E-2" footer="0.15748031496062992"/>
  <pageSetup paperSize="8" scale="75" orientation="landscape" cellComments="asDisplayed" r:id="rId1"/>
  <headerFooter>
    <oddHeader>&amp;C&amp;"Arial,Regular"&amp;10Page &amp;P of &amp;N</oddHeader>
    <oddFooter>&amp;CPage &amp;P of Total &amp;N Pages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000-000002000000}">
            <xm:f>X5=Data!$F$4</xm:f>
            <x14:dxf>
              <font>
                <b/>
                <i val="0"/>
                <color rgb="FFFF6600"/>
              </font>
            </x14:dxf>
          </x14:cfRule>
          <x14:cfRule type="expression" priority="8" id="{00000000-000E-0000-0000-000008000000}">
            <xm:f>X5=Data!$F$3</xm:f>
            <x14:dxf>
              <font>
                <b/>
                <i val="0"/>
                <color rgb="FF008000"/>
              </font>
              <fill>
                <patternFill>
                  <bgColor rgb="FFFABF8F"/>
                </patternFill>
              </fill>
            </x14:dxf>
          </x14:cfRule>
          <x14:cfRule type="expression" priority="9" id="{00000000-000E-0000-0000-000007000000}">
            <xm:f>AND(Y5=Data!$A$2,X5=Data!$F$2)</xm:f>
            <x14:dxf>
              <fill>
                <patternFill>
                  <bgColor rgb="FFB7DEE8"/>
                </patternFill>
              </fill>
            </x14:dxf>
          </x14:cfRule>
          <xm:sqref>E5:E39</xm:sqref>
        </x14:conditionalFormatting>
        <x14:conditionalFormatting xmlns:xm="http://schemas.microsoft.com/office/excel/2006/main">
          <x14:cfRule type="expression" priority="2" id="{00000000-000E-0000-0000-000001000000}">
            <xm:f>X5=Data!$F$4</xm:f>
            <x14:dxf>
              <font>
                <b/>
                <i val="0"/>
                <color rgb="FFFF6600"/>
              </font>
            </x14:dxf>
          </x14:cfRule>
          <x14:cfRule type="expression" priority="6" id="{00000000-000E-0000-0000-000006000000}">
            <xm:f>X5=Data!$F$3</xm:f>
            <x14:dxf>
              <font>
                <b/>
                <i val="0"/>
                <color rgb="FF008000"/>
              </font>
              <fill>
                <patternFill>
                  <bgColor rgb="FFFABF8F"/>
                </patternFill>
              </fill>
            </x14:dxf>
          </x14:cfRule>
          <x14:cfRule type="expression" priority="7" id="{00000000-000E-0000-0000-000005000000}">
            <xm:f>AND(Y5=Data!$A$2,X5=Data!$F$2)</xm:f>
            <x14:dxf>
              <fill>
                <patternFill>
                  <bgColor rgb="FFB7DEE8"/>
                </patternFill>
              </fill>
            </x14:dxf>
          </x14:cfRule>
          <xm:sqref>F5:F39</xm:sqref>
        </x14:conditionalFormatting>
        <x14:conditionalFormatting xmlns:xm="http://schemas.microsoft.com/office/excel/2006/main">
          <x14:cfRule type="cellIs" priority="5" operator="equal" id="{C081E55F-D5A6-49EA-882F-D2CD143BD581}">
            <xm:f>Data!$F$4</xm:f>
            <x14:dxf>
              <font>
                <b/>
                <i val="0"/>
                <color rgb="FFFF6600"/>
              </font>
            </x14:dxf>
          </x14:cfRule>
          <x14:cfRule type="cellIs" priority="22" operator="equal" id="{9886BBB1-A0FF-4909-8841-CC16DCAFC054}">
            <xm:f>Data!$F$3</xm:f>
            <x14:dxf>
              <font>
                <b/>
                <i val="0"/>
                <color rgb="FF006600"/>
              </font>
              <fill>
                <patternFill>
                  <bgColor rgb="FFFABF8F"/>
                </patternFill>
              </fill>
            </x14:dxf>
          </x14:cfRule>
          <x14:cfRule type="cellIs" priority="23" operator="equal" id="{F5E15BE4-16D3-4AAB-9A5B-7BC5E8095D4A}">
            <xm:f>Data!$F$2</xm:f>
            <x14:dxf>
              <font>
                <b/>
                <i val="0"/>
                <color rgb="FFC00000"/>
              </font>
            </x14:dxf>
          </x14:cfRule>
          <xm:sqref>X5:X39</xm:sqref>
        </x14:conditionalFormatting>
        <x14:conditionalFormatting xmlns:xm="http://schemas.microsoft.com/office/excel/2006/main">
          <x14:cfRule type="expression" priority="1" id="{BE56A35B-C376-437C-9CA7-63B3C089C733}">
            <xm:f>X5=Data!$F$4</xm:f>
            <x14:dxf>
              <font>
                <b val="0"/>
                <i val="0"/>
                <color auto="1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4" id="{00000000-000E-0000-0000-000003000000}">
            <xm:f>X5=Data!$F$3</xm:f>
            <x14:dxf>
              <font>
                <b val="0"/>
                <i val="0"/>
                <color auto="1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19" id="{00000000-000E-0000-0000-000012000000}">
            <xm:f>Y5=Data!$A$2</xm:f>
            <x14:dxf>
              <font>
                <b/>
                <i val="0"/>
                <color rgb="FF0000FF"/>
              </font>
              <fill>
                <patternFill>
                  <bgColor theme="8" tint="0.79998168889431442"/>
                </patternFill>
              </fill>
            </x14:dxf>
          </x14:cfRule>
          <xm:sqref>Y5:Y39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3E5F465-A899-4AC8-96BC-A69B744CF050}">
          <x14:formula1>
            <xm:f>Data!$B$2:$B$5</xm:f>
          </x14:formula1>
          <xm:sqref>Z5:AA39</xm:sqref>
        </x14:dataValidation>
        <x14:dataValidation type="list" allowBlank="1" showInputMessage="1" showErrorMessage="1" xr:uid="{00000000-0002-0000-0000-000008000000}">
          <x14:formula1>
            <xm:f>Data!$F$2:$F$4</xm:f>
          </x14:formula1>
          <xm:sqref>X5:X39</xm:sqref>
        </x14:dataValidation>
        <x14:dataValidation type="list" allowBlank="1" showInputMessage="1" showErrorMessage="1" xr:uid="{F61D7A54-21A2-49A0-BCFF-E12B354A9F4A}">
          <x14:formula1>
            <xm:f>Data!$A$2:$A$21</xm:f>
          </x14:formula1>
          <xm:sqref>Y5:Y39</xm:sqref>
        </x14:dataValidation>
        <x14:dataValidation type="list" allowBlank="1" showInputMessage="1" showErrorMessage="1" xr:uid="{00000000-0002-0000-0000-000009000000}">
          <x14:formula1>
            <xm:f>Data!$G$2:$G$4</xm:f>
          </x14:formula1>
          <xm:sqref>AD5:AD39</xm:sqref>
        </x14:dataValidation>
        <x14:dataValidation type="list" allowBlank="1" showInputMessage="1" showErrorMessage="1" xr:uid="{00000000-0002-0000-0000-00000A000000}">
          <x14:formula1>
            <xm:f>Data!$H$2:$H$4</xm:f>
          </x14:formula1>
          <xm:sqref>AE5:AE39</xm:sqref>
        </x14:dataValidation>
        <x14:dataValidation type="list" allowBlank="1" showInputMessage="1" showErrorMessage="1" xr:uid="{7611A419-AAA7-4DA3-BD51-839EF583D6F6}">
          <x14:formula1>
            <xm:f>Data!$E$2:$E$42</xm:f>
          </x14:formula1>
          <xm:sqref>D5:D39</xm:sqref>
        </x14:dataValidation>
        <x14:dataValidation type="list" allowBlank="1" showInputMessage="1" showErrorMessage="1" xr:uid="{00000000-0002-0000-0000-00000B000000}">
          <x14:formula1>
            <xm:f>Data!$I$2:$I$7</xm:f>
          </x14:formula1>
          <xm:sqref>G5:G39</xm:sqref>
        </x14:dataValidation>
        <x14:dataValidation type="list" allowBlank="1" showInputMessage="1" showErrorMessage="1" xr:uid="{67DD7B25-1FA1-418C-9B31-D5328548CCFF}">
          <x14:formula1>
            <xm:f>Data!$C$2:$C$10</xm:f>
          </x14:formula1>
          <xm:sqref>AB5:AC39</xm:sqref>
        </x14:dataValidation>
        <x14:dataValidation type="list" allowBlank="1" showInputMessage="1" showErrorMessage="1" xr:uid="{E995A645-A3AA-4CE0-A0FD-C326F14BBCA2}">
          <x14:formula1>
            <xm:f>Data!$K$2:$K$7</xm:f>
          </x14:formula1>
          <xm:sqref>H5:H39</xm:sqref>
        </x14:dataValidation>
        <x14:dataValidation type="list" allowBlank="1" showInputMessage="1" showErrorMessage="1" xr:uid="{EF87767C-29E8-4DAC-8B32-CFB4682DD639}">
          <x14:formula1>
            <xm:f>Data!$L$2:$L$4</xm:f>
          </x14:formula1>
          <xm:sqref>R5:R39 L5:L39</xm:sqref>
        </x14:dataValidation>
        <x14:dataValidation type="list" allowBlank="1" showInputMessage="1" showErrorMessage="1" xr:uid="{9AEAC217-1569-42A1-96D3-12FF67CFCF09}">
          <x14:formula1>
            <xm:f>Data!$M$2:$M$5</xm:f>
          </x14:formula1>
          <xm:sqref>M5:M39 S5:S39</xm:sqref>
        </x14:dataValidation>
        <x14:dataValidation type="list" allowBlank="1" showInputMessage="1" showErrorMessage="1" xr:uid="{D81A231A-F08C-4837-8E23-3F600CF41CAE}">
          <x14:formula1>
            <xm:f>Data!$J$2:$J$6</xm:f>
          </x14:formula1>
          <xm:sqref>K5:K39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ED7B-88F3-4D7B-B2F3-945AB0D0CCF3}">
  <sheetPr codeName="Sheet4">
    <tabColor rgb="FFC00000"/>
  </sheetPr>
  <dimension ref="B1:AM55"/>
  <sheetViews>
    <sheetView zoomScale="85" zoomScaleNormal="85" workbookViewId="0">
      <pane ySplit="4" topLeftCell="A5" activePane="bottomLeft" state="frozen"/>
      <selection pane="bottomLeft" activeCell="C5" sqref="C5"/>
    </sheetView>
  </sheetViews>
  <sheetFormatPr defaultColWidth="8.6640625" defaultRowHeight="13.8"/>
  <cols>
    <col min="1" max="1" width="2.77734375" style="23" customWidth="1"/>
    <col min="2" max="2" width="5.33203125" style="23" customWidth="1"/>
    <col min="3" max="3" width="16" style="23" customWidth="1"/>
    <col min="4" max="4" width="11.109375" style="23" customWidth="1"/>
    <col min="5" max="5" width="23.6640625" style="23" customWidth="1"/>
    <col min="6" max="6" width="8.109375" style="23" customWidth="1"/>
    <col min="7" max="7" width="7.5546875" style="23" customWidth="1"/>
    <col min="8" max="8" width="9.109375" style="23" customWidth="1"/>
    <col min="9" max="9" width="7.44140625" style="23" customWidth="1"/>
    <col min="10" max="10" width="14.44140625" style="23" customWidth="1"/>
    <col min="11" max="11" width="6.44140625" style="23" customWidth="1"/>
    <col min="12" max="13" width="6.33203125" style="23" customWidth="1"/>
    <col min="14" max="19" width="5.44140625" style="23" customWidth="1"/>
    <col min="20" max="20" width="4.88671875" style="23" customWidth="1"/>
    <col min="21" max="24" width="5.44140625" style="23" customWidth="1"/>
    <col min="25" max="25" width="13" style="23" customWidth="1"/>
    <col min="26" max="26" width="23.44140625" style="23" customWidth="1"/>
    <col min="27" max="28" width="5.44140625" style="23" customWidth="1"/>
    <col min="29" max="29" width="7" style="23" customWidth="1"/>
    <col min="30" max="30" width="7.109375" style="23" customWidth="1"/>
    <col min="31" max="31" width="6.44140625" style="23" customWidth="1"/>
    <col min="32" max="32" width="6.109375" style="23" customWidth="1"/>
    <col min="33" max="33" width="8.44140625" style="23" customWidth="1"/>
    <col min="34" max="34" width="5.44140625" style="23" customWidth="1"/>
    <col min="35" max="35" width="29" style="3" customWidth="1"/>
    <col min="36" max="36" width="6.88671875" style="22" hidden="1" customWidth="1"/>
    <col min="37" max="38" width="7.5546875" style="23" hidden="1" customWidth="1"/>
    <col min="39" max="16384" width="8.6640625" style="23"/>
  </cols>
  <sheetData>
    <row r="1" spans="2:39" s="26" customFormat="1" ht="18.600000000000001" customHeight="1">
      <c r="B1" s="264" t="s">
        <v>60</v>
      </c>
      <c r="C1" s="264"/>
      <c r="D1" s="264"/>
      <c r="E1" s="266">
        <f>'Shutters Order Sheet'!U3</f>
        <v>0</v>
      </c>
      <c r="F1" s="267"/>
      <c r="G1" s="268"/>
      <c r="H1" s="264" t="s">
        <v>61</v>
      </c>
      <c r="I1" s="264"/>
      <c r="J1" s="264"/>
      <c r="K1" s="265">
        <f>'Shutters Order Sheet'!I3</f>
        <v>0</v>
      </c>
      <c r="L1" s="265"/>
      <c r="M1" s="265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5"/>
      <c r="AI1" s="46"/>
      <c r="AJ1" s="25"/>
      <c r="AK1" s="24"/>
      <c r="AL1" s="24"/>
    </row>
    <row r="2" spans="2:39" s="26" customFormat="1" ht="17.399999999999999" customHeight="1">
      <c r="B2" s="269" t="s">
        <v>62</v>
      </c>
      <c r="C2" s="269"/>
      <c r="D2" s="269"/>
      <c r="E2" s="266">
        <f>'Shutters Order Sheet'!M3</f>
        <v>0</v>
      </c>
      <c r="F2" s="267"/>
      <c r="G2" s="268"/>
      <c r="H2" s="270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124"/>
      <c r="AG2" s="124"/>
      <c r="AH2" s="125"/>
      <c r="AI2" s="46"/>
      <c r="AJ2" s="25"/>
      <c r="AK2" s="24"/>
      <c r="AL2" s="24"/>
    </row>
    <row r="3" spans="2:39" s="26" customFormat="1" ht="44.4" customHeight="1">
      <c r="B3" s="262" t="s">
        <v>141</v>
      </c>
      <c r="C3" s="262"/>
      <c r="D3" s="262"/>
      <c r="E3" s="262"/>
      <c r="F3" s="262"/>
      <c r="G3" s="263"/>
      <c r="H3" s="270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124"/>
      <c r="AG3" s="124"/>
      <c r="AH3" s="125"/>
      <c r="AI3" s="46"/>
      <c r="AJ3" s="25"/>
      <c r="AK3" s="27"/>
      <c r="AL3" s="27"/>
    </row>
    <row r="4" spans="2:39" s="29" customFormat="1" ht="45" customHeight="1">
      <c r="B4" s="127" t="s">
        <v>22</v>
      </c>
      <c r="C4" s="33" t="s">
        <v>23</v>
      </c>
      <c r="D4" s="34" t="s">
        <v>3</v>
      </c>
      <c r="E4" s="35" t="s">
        <v>68</v>
      </c>
      <c r="F4" s="36" t="s">
        <v>1</v>
      </c>
      <c r="G4" s="36" t="s">
        <v>2</v>
      </c>
      <c r="H4" s="37" t="s">
        <v>27</v>
      </c>
      <c r="I4" s="37" t="s">
        <v>33</v>
      </c>
      <c r="J4" s="38" t="s">
        <v>15</v>
      </c>
      <c r="K4" s="34" t="s">
        <v>28</v>
      </c>
      <c r="L4" s="34" t="s">
        <v>4</v>
      </c>
      <c r="M4" s="34" t="s">
        <v>80</v>
      </c>
      <c r="N4" s="33" t="s">
        <v>41</v>
      </c>
      <c r="O4" s="39" t="s">
        <v>64</v>
      </c>
      <c r="P4" s="39" t="s">
        <v>63</v>
      </c>
      <c r="Q4" s="39" t="s">
        <v>65</v>
      </c>
      <c r="R4" s="39" t="s">
        <v>72</v>
      </c>
      <c r="S4" s="34" t="s">
        <v>81</v>
      </c>
      <c r="T4" s="33" t="s">
        <v>42</v>
      </c>
      <c r="U4" s="40" t="s">
        <v>66</v>
      </c>
      <c r="V4" s="40" t="s">
        <v>38</v>
      </c>
      <c r="W4" s="40" t="s">
        <v>37</v>
      </c>
      <c r="X4" s="40" t="s">
        <v>36</v>
      </c>
      <c r="Y4" s="38" t="s">
        <v>35</v>
      </c>
      <c r="Z4" s="38" t="s">
        <v>29</v>
      </c>
      <c r="AA4" s="41" t="s">
        <v>5</v>
      </c>
      <c r="AB4" s="41" t="s">
        <v>6</v>
      </c>
      <c r="AC4" s="41" t="s">
        <v>7</v>
      </c>
      <c r="AD4" s="41" t="s">
        <v>8</v>
      </c>
      <c r="AE4" s="38" t="s">
        <v>24</v>
      </c>
      <c r="AF4" s="38" t="s">
        <v>39</v>
      </c>
      <c r="AG4" s="42" t="s">
        <v>70</v>
      </c>
      <c r="AH4" s="43" t="s">
        <v>22</v>
      </c>
      <c r="AI4" s="49" t="s">
        <v>89</v>
      </c>
      <c r="AJ4" s="28"/>
      <c r="AK4" s="19"/>
      <c r="AL4" s="19"/>
    </row>
    <row r="5" spans="2:39">
      <c r="B5" s="126">
        <v>1</v>
      </c>
      <c r="C5" s="141" t="str">
        <f>IF('Shutters Order Sheet'!B5="","",'Shutters Order Sheet'!B5)</f>
        <v/>
      </c>
      <c r="D5" s="142" t="str">
        <f>IF('Shutters Order Sheet'!C5="","",'Shutters Order Sheet'!C5)</f>
        <v/>
      </c>
      <c r="E5" s="142" t="str">
        <f>IF('Shutters Order Sheet'!D5="","",'Shutters Order Sheet'!D5)</f>
        <v/>
      </c>
      <c r="F5" s="137" t="str">
        <f>IF(Z5="no frame",'Shutters Order Sheet'!E5-6,IF(Y5="facefit (out)",'Shutters Order Sheet'!E5,IF(Y5="Recessfit (in)",'Shutters Order Sheet'!E5-3,IF('Shutters Order Sheet'!E5="","",""))))</f>
        <v/>
      </c>
      <c r="G5" s="137" t="str">
        <f>IF(Z5="no frame",'Shutters Order Sheet'!F5-6,IF(Y5="facefit (out)",'Shutters Order Sheet'!F5,IF(Y5="Recessfit (in)",'Shutters Order Sheet'!F5-3,IF('Shutters Order Sheet'!F5="","",""))))</f>
        <v/>
      </c>
      <c r="H5" s="142" t="str">
        <f>IF('Shutters Order Sheet'!G5="","",'Shutters Order Sheet'!G5)</f>
        <v/>
      </c>
      <c r="I5" s="142" t="str">
        <f>IF('Shutters Order Sheet'!H5="","",'Shutters Order Sheet'!H5)</f>
        <v/>
      </c>
      <c r="J5" s="142" t="str">
        <f>IF('Shutters Order Sheet'!I5="","",'Shutters Order Sheet'!I5)</f>
        <v/>
      </c>
      <c r="K5" s="142" t="str">
        <f>IF('Shutters Order Sheet'!J5="","",'Shutters Order Sheet'!J5)</f>
        <v/>
      </c>
      <c r="L5" s="142" t="str">
        <f>IF('Shutters Order Sheet'!K5="","",'Shutters Order Sheet'!K5)</f>
        <v/>
      </c>
      <c r="M5" s="142" t="str">
        <f>IF('Shutters Order Sheet'!L5="","",'Shutters Order Sheet'!L5)</f>
        <v/>
      </c>
      <c r="N5" s="142" t="str">
        <f>IF('Shutters Order Sheet'!M5="","",'Shutters Order Sheet'!M5)</f>
        <v/>
      </c>
      <c r="O5" s="142" t="str">
        <f>IF('Shutters Order Sheet'!N5="","",'Shutters Order Sheet'!N5)</f>
        <v/>
      </c>
      <c r="P5" s="142" t="str">
        <f>IF('Shutters Order Sheet'!O5="","",'Shutters Order Sheet'!O5)</f>
        <v/>
      </c>
      <c r="Q5" s="142" t="str">
        <f>IF('Shutters Order Sheet'!P5="","",'Shutters Order Sheet'!P5)</f>
        <v/>
      </c>
      <c r="R5" s="142" t="str">
        <f>IF('Shutters Order Sheet'!Q5="","",'Shutters Order Sheet'!Q5)</f>
        <v/>
      </c>
      <c r="S5" s="142" t="str">
        <f>IF('Shutters Order Sheet'!R5="","",'Shutters Order Sheet'!R5)</f>
        <v/>
      </c>
      <c r="T5" s="143" t="str">
        <f>IF('Shutters Order Sheet'!S5="","",'Shutters Order Sheet'!S5)</f>
        <v/>
      </c>
      <c r="U5" s="143" t="str">
        <f>IF('Shutters Order Sheet'!T5="","",'Shutters Order Sheet'!T5)</f>
        <v/>
      </c>
      <c r="V5" s="143" t="str">
        <f>IF('Shutters Order Sheet'!U5="","",'Shutters Order Sheet'!U5)</f>
        <v/>
      </c>
      <c r="W5" s="143" t="str">
        <f>IF('Shutters Order Sheet'!V5="","",'Shutters Order Sheet'!V5)</f>
        <v/>
      </c>
      <c r="X5" s="143" t="str">
        <f>IF('Shutters Order Sheet'!W5="","",'Shutters Order Sheet'!W5)</f>
        <v/>
      </c>
      <c r="Y5" s="142" t="str">
        <f>IF('Shutters Order Sheet'!X5="","",'Shutters Order Sheet'!X5)</f>
        <v/>
      </c>
      <c r="Z5" s="142" t="str">
        <f>IF('Shutters Order Sheet'!Y5="","",'Shutters Order Sheet'!Y5)</f>
        <v/>
      </c>
      <c r="AA5" s="142" t="str">
        <f>IF('Shutters Order Sheet'!Z5="","",'Shutters Order Sheet'!Z5)</f>
        <v/>
      </c>
      <c r="AB5" s="142" t="str">
        <f>IF('Shutters Order Sheet'!AA5="","",'Shutters Order Sheet'!AA5)</f>
        <v/>
      </c>
      <c r="AC5" s="142" t="str">
        <f>IF('Shutters Order Sheet'!AB5="","",'Shutters Order Sheet'!AB5)</f>
        <v/>
      </c>
      <c r="AD5" s="142" t="str">
        <f>IF('Shutters Order Sheet'!AC5="","",'Shutters Order Sheet'!AC5)</f>
        <v/>
      </c>
      <c r="AE5" s="142" t="str">
        <f>IF('Shutters Order Sheet'!AD5="","",'Shutters Order Sheet'!AD5)</f>
        <v/>
      </c>
      <c r="AF5" s="142" t="str">
        <f>IF('Shutters Order Sheet'!AE5="","",'Shutters Order Sheet'!AE5)</f>
        <v/>
      </c>
      <c r="AG5" s="144" t="str">
        <f t="shared" ref="AG5:AG39" si="0">IF(F5="","",IF(G5="","",IF(Z5="","",IF(Z5="other see notes","Call PSI",(AK5*AL5)))))</f>
        <v/>
      </c>
      <c r="AH5" s="44">
        <v>1</v>
      </c>
      <c r="AI5" s="54" t="str">
        <f>IF('Shutters Order Sheet'!AH5="","",'Shutters Order Sheet'!AH5)</f>
        <v/>
      </c>
      <c r="AJ5" s="30">
        <f>IF(F5="",0,1)</f>
        <v>0</v>
      </c>
      <c r="AK5" s="20">
        <f>'Shutters Order Sheet'!AJ5</f>
        <v>0</v>
      </c>
      <c r="AL5" s="20">
        <f>'Shutters Order Sheet'!AK5</f>
        <v>0</v>
      </c>
      <c r="AM5" s="23" t="str">
        <f>Y5</f>
        <v/>
      </c>
    </row>
    <row r="6" spans="2:39">
      <c r="B6" s="128">
        <v>2</v>
      </c>
      <c r="C6" s="145" t="str">
        <f>IF('Shutters Order Sheet'!B6="","",'Shutters Order Sheet'!B6)</f>
        <v/>
      </c>
      <c r="D6" s="146" t="str">
        <f>IF('Shutters Order Sheet'!C6="","",'Shutters Order Sheet'!C6)</f>
        <v/>
      </c>
      <c r="E6" s="146" t="str">
        <f>IF('Shutters Order Sheet'!D6="","",'Shutters Order Sheet'!D6)</f>
        <v/>
      </c>
      <c r="F6" s="138" t="str">
        <f>IF(Z6="no frame",'Shutters Order Sheet'!E6-6,IF(Y6="facefit (out)",'Shutters Order Sheet'!E6,IF(Y6="Recessfit (in)",'Shutters Order Sheet'!E6-3,IF('Shutters Order Sheet'!E6="","",""))))</f>
        <v/>
      </c>
      <c r="G6" s="139" t="str">
        <f>IF(Z6="no frame",'Shutters Order Sheet'!F6-6,IF(Y6="facefit (out)",'Shutters Order Sheet'!F6,IF(Y6="Recessfit (in)",'Shutters Order Sheet'!F6-3,IF('Shutters Order Sheet'!F6="","",""))))</f>
        <v/>
      </c>
      <c r="H6" s="146" t="str">
        <f>IF('Shutters Order Sheet'!G6="","",'Shutters Order Sheet'!G6)</f>
        <v/>
      </c>
      <c r="I6" s="146" t="str">
        <f>IF('Shutters Order Sheet'!H6="","",'Shutters Order Sheet'!H6)</f>
        <v/>
      </c>
      <c r="J6" s="146" t="str">
        <f>IF('Shutters Order Sheet'!I6="","",'Shutters Order Sheet'!I6)</f>
        <v/>
      </c>
      <c r="K6" s="146" t="str">
        <f>IF('Shutters Order Sheet'!J6="","",'Shutters Order Sheet'!J6)</f>
        <v/>
      </c>
      <c r="L6" s="146" t="str">
        <f>IF('Shutters Order Sheet'!K6="","",'Shutters Order Sheet'!K6)</f>
        <v/>
      </c>
      <c r="M6" s="146" t="str">
        <f>IF('Shutters Order Sheet'!L6="","",'Shutters Order Sheet'!L6)</f>
        <v/>
      </c>
      <c r="N6" s="146" t="str">
        <f>IF('Shutters Order Sheet'!M6="","",'Shutters Order Sheet'!M6)</f>
        <v/>
      </c>
      <c r="O6" s="146" t="str">
        <f>IF('Shutters Order Sheet'!N6="","",'Shutters Order Sheet'!N6)</f>
        <v/>
      </c>
      <c r="P6" s="146" t="str">
        <f>IF('Shutters Order Sheet'!O6="","",'Shutters Order Sheet'!O6)</f>
        <v/>
      </c>
      <c r="Q6" s="146" t="str">
        <f>IF('Shutters Order Sheet'!P6="","",'Shutters Order Sheet'!P6)</f>
        <v/>
      </c>
      <c r="R6" s="146" t="str">
        <f>IF('Shutters Order Sheet'!Q6="","",'Shutters Order Sheet'!Q6)</f>
        <v/>
      </c>
      <c r="S6" s="146" t="str">
        <f>IF('Shutters Order Sheet'!R6="","",'Shutters Order Sheet'!R6)</f>
        <v/>
      </c>
      <c r="T6" s="147" t="str">
        <f>IF('Shutters Order Sheet'!S6="","",'Shutters Order Sheet'!S6)</f>
        <v/>
      </c>
      <c r="U6" s="147" t="str">
        <f>IF('Shutters Order Sheet'!T6="","",'Shutters Order Sheet'!T6)</f>
        <v/>
      </c>
      <c r="V6" s="147" t="str">
        <f>IF('Shutters Order Sheet'!U6="","",'Shutters Order Sheet'!U6)</f>
        <v/>
      </c>
      <c r="W6" s="147" t="str">
        <f>IF('Shutters Order Sheet'!V6="","",'Shutters Order Sheet'!V6)</f>
        <v/>
      </c>
      <c r="X6" s="147" t="str">
        <f>IF('Shutters Order Sheet'!W6="","",'Shutters Order Sheet'!W6)</f>
        <v/>
      </c>
      <c r="Y6" s="146" t="str">
        <f>IF('Shutters Order Sheet'!X6="","",'Shutters Order Sheet'!X6)</f>
        <v/>
      </c>
      <c r="Z6" s="146" t="str">
        <f>IF('Shutters Order Sheet'!Y6="","",'Shutters Order Sheet'!Y6)</f>
        <v/>
      </c>
      <c r="AA6" s="146" t="str">
        <f>IF('Shutters Order Sheet'!Z6="","",'Shutters Order Sheet'!Z6)</f>
        <v/>
      </c>
      <c r="AB6" s="146" t="str">
        <f>IF('Shutters Order Sheet'!AA6="","",'Shutters Order Sheet'!AA6)</f>
        <v/>
      </c>
      <c r="AC6" s="146" t="str">
        <f>IF('Shutters Order Sheet'!AB6="","",'Shutters Order Sheet'!AB6)</f>
        <v/>
      </c>
      <c r="AD6" s="146" t="str">
        <f>IF('Shutters Order Sheet'!AC6="","",'Shutters Order Sheet'!AC6)</f>
        <v/>
      </c>
      <c r="AE6" s="146" t="str">
        <f>IF('Shutters Order Sheet'!AD6="","",'Shutters Order Sheet'!AD6)</f>
        <v/>
      </c>
      <c r="AF6" s="146" t="str">
        <f>IF('Shutters Order Sheet'!AE6="","",'Shutters Order Sheet'!AE6)</f>
        <v/>
      </c>
      <c r="AG6" s="148" t="str">
        <f t="shared" si="0"/>
        <v/>
      </c>
      <c r="AH6" s="45">
        <v>2</v>
      </c>
      <c r="AI6" s="54" t="str">
        <f>IF('Shutters Order Sheet'!AH6="","",'Shutters Order Sheet'!AH6)</f>
        <v/>
      </c>
      <c r="AJ6" s="30">
        <f t="shared" ref="AJ6:AJ39" si="1">IF(F6="",0,1)</f>
        <v>0</v>
      </c>
      <c r="AK6" s="21">
        <f>'Shutters Order Sheet'!AJ6</f>
        <v>0</v>
      </c>
      <c r="AL6" s="21">
        <f>'Shutters Order Sheet'!AK6</f>
        <v>0</v>
      </c>
      <c r="AM6" s="23" t="str">
        <f t="shared" ref="AM6:AM39" si="2">Y6</f>
        <v/>
      </c>
    </row>
    <row r="7" spans="2:39">
      <c r="B7" s="126">
        <v>3</v>
      </c>
      <c r="C7" s="141" t="str">
        <f>IF('Shutters Order Sheet'!B7="","",'Shutters Order Sheet'!B7)</f>
        <v/>
      </c>
      <c r="D7" s="142" t="str">
        <f>IF('Shutters Order Sheet'!C7="","",'Shutters Order Sheet'!C7)</f>
        <v/>
      </c>
      <c r="E7" s="142" t="str">
        <f>IF('Shutters Order Sheet'!D7="","",'Shutters Order Sheet'!D7)</f>
        <v/>
      </c>
      <c r="F7" s="137" t="str">
        <f>IF(Z7="no frame",'Shutters Order Sheet'!E7-6,IF(Y7="facefit (out)",'Shutters Order Sheet'!E7,IF(Y7="Recessfit (in)",'Shutters Order Sheet'!E7-3,IF('Shutters Order Sheet'!E7="","",""))))</f>
        <v/>
      </c>
      <c r="G7" s="140" t="str">
        <f>IF(Z7="no frame",'Shutters Order Sheet'!F7-6,IF(Y7="facefit (out)",'Shutters Order Sheet'!F7,IF(Y7="Recessfit (in)",'Shutters Order Sheet'!F7-3,IF('Shutters Order Sheet'!F7="","",""))))</f>
        <v/>
      </c>
      <c r="H7" s="142" t="str">
        <f>IF('Shutters Order Sheet'!G7="","",'Shutters Order Sheet'!G7)</f>
        <v/>
      </c>
      <c r="I7" s="142" t="str">
        <f>IF('Shutters Order Sheet'!H7="","",'Shutters Order Sheet'!H7)</f>
        <v/>
      </c>
      <c r="J7" s="142" t="str">
        <f>IF('Shutters Order Sheet'!I7="","",'Shutters Order Sheet'!I7)</f>
        <v/>
      </c>
      <c r="K7" s="142" t="str">
        <f>IF('Shutters Order Sheet'!J7="","",'Shutters Order Sheet'!J7)</f>
        <v/>
      </c>
      <c r="L7" s="142" t="str">
        <f>IF('Shutters Order Sheet'!K7="","",'Shutters Order Sheet'!K7)</f>
        <v/>
      </c>
      <c r="M7" s="142" t="str">
        <f>IF('Shutters Order Sheet'!L7="","",'Shutters Order Sheet'!L7)</f>
        <v/>
      </c>
      <c r="N7" s="142" t="str">
        <f>IF('Shutters Order Sheet'!M7="","",'Shutters Order Sheet'!M7)</f>
        <v/>
      </c>
      <c r="O7" s="142" t="str">
        <f>IF('Shutters Order Sheet'!N7="","",'Shutters Order Sheet'!N7)</f>
        <v/>
      </c>
      <c r="P7" s="142" t="str">
        <f>IF('Shutters Order Sheet'!O7="","",'Shutters Order Sheet'!O7)</f>
        <v/>
      </c>
      <c r="Q7" s="142" t="str">
        <f>IF('Shutters Order Sheet'!P7="","",'Shutters Order Sheet'!P7)</f>
        <v/>
      </c>
      <c r="R7" s="142" t="str">
        <f>IF('Shutters Order Sheet'!Q7="","",'Shutters Order Sheet'!Q7)</f>
        <v/>
      </c>
      <c r="S7" s="142" t="str">
        <f>IF('Shutters Order Sheet'!R7="","",'Shutters Order Sheet'!R7)</f>
        <v/>
      </c>
      <c r="T7" s="143" t="str">
        <f>IF('Shutters Order Sheet'!S7="","",'Shutters Order Sheet'!S7)</f>
        <v/>
      </c>
      <c r="U7" s="143" t="str">
        <f>IF('Shutters Order Sheet'!T7="","",'Shutters Order Sheet'!T7)</f>
        <v/>
      </c>
      <c r="V7" s="143" t="str">
        <f>IF('Shutters Order Sheet'!U7="","",'Shutters Order Sheet'!U7)</f>
        <v/>
      </c>
      <c r="W7" s="143" t="str">
        <f>IF('Shutters Order Sheet'!V7="","",'Shutters Order Sheet'!V7)</f>
        <v/>
      </c>
      <c r="X7" s="143" t="str">
        <f>IF('Shutters Order Sheet'!W7="","",'Shutters Order Sheet'!W7)</f>
        <v/>
      </c>
      <c r="Y7" s="142" t="str">
        <f>IF('Shutters Order Sheet'!X7="","",'Shutters Order Sheet'!X7)</f>
        <v/>
      </c>
      <c r="Z7" s="142" t="str">
        <f>IF('Shutters Order Sheet'!Y7="","",'Shutters Order Sheet'!Y7)</f>
        <v/>
      </c>
      <c r="AA7" s="142" t="str">
        <f>IF('Shutters Order Sheet'!Z7="","",'Shutters Order Sheet'!Z7)</f>
        <v/>
      </c>
      <c r="AB7" s="142" t="str">
        <f>IF('Shutters Order Sheet'!AA7="","",'Shutters Order Sheet'!AA7)</f>
        <v/>
      </c>
      <c r="AC7" s="142" t="str">
        <f>IF('Shutters Order Sheet'!AB7="","",'Shutters Order Sheet'!AB7)</f>
        <v/>
      </c>
      <c r="AD7" s="142" t="str">
        <f>IF('Shutters Order Sheet'!AC7="","",'Shutters Order Sheet'!AC7)</f>
        <v/>
      </c>
      <c r="AE7" s="142" t="str">
        <f>IF('Shutters Order Sheet'!AD7="","",'Shutters Order Sheet'!AD7)</f>
        <v/>
      </c>
      <c r="AF7" s="142" t="str">
        <f>IF('Shutters Order Sheet'!AE7="","",'Shutters Order Sheet'!AE7)</f>
        <v/>
      </c>
      <c r="AG7" s="144" t="str">
        <f t="shared" si="0"/>
        <v/>
      </c>
      <c r="AH7" s="44">
        <v>3</v>
      </c>
      <c r="AI7" s="54" t="str">
        <f>IF('Shutters Order Sheet'!AH7="","",'Shutters Order Sheet'!AH7)</f>
        <v/>
      </c>
      <c r="AJ7" s="30">
        <f t="shared" si="1"/>
        <v>0</v>
      </c>
      <c r="AK7" s="20">
        <f>'Shutters Order Sheet'!AJ7</f>
        <v>0</v>
      </c>
      <c r="AL7" s="20">
        <f>'Shutters Order Sheet'!AK7</f>
        <v>0</v>
      </c>
      <c r="AM7" s="23" t="str">
        <f t="shared" si="2"/>
        <v/>
      </c>
    </row>
    <row r="8" spans="2:39">
      <c r="B8" s="128">
        <v>4</v>
      </c>
      <c r="C8" s="145" t="str">
        <f>IF('Shutters Order Sheet'!B8="","",'Shutters Order Sheet'!B8)</f>
        <v/>
      </c>
      <c r="D8" s="146" t="str">
        <f>IF('Shutters Order Sheet'!C8="","",'Shutters Order Sheet'!C8)</f>
        <v/>
      </c>
      <c r="E8" s="146" t="str">
        <f>IF('Shutters Order Sheet'!D8="","",'Shutters Order Sheet'!D8)</f>
        <v/>
      </c>
      <c r="F8" s="138" t="str">
        <f>IF(Z8="no frame",'Shutters Order Sheet'!E8-6,IF(Y8="facefit (out)",'Shutters Order Sheet'!E8,IF(Y8="Recessfit (in)",'Shutters Order Sheet'!E8-3,IF('Shutters Order Sheet'!E8="","",""))))</f>
        <v/>
      </c>
      <c r="G8" s="139" t="str">
        <f>IF(Z8="no frame",'Shutters Order Sheet'!F8-6,IF(Y8="facefit (out)",'Shutters Order Sheet'!F8,IF(Y8="Recessfit (in)",'Shutters Order Sheet'!F8-3,IF('Shutters Order Sheet'!F8="","",""))))</f>
        <v/>
      </c>
      <c r="H8" s="146" t="str">
        <f>IF('Shutters Order Sheet'!G8="","",'Shutters Order Sheet'!G8)</f>
        <v/>
      </c>
      <c r="I8" s="146" t="str">
        <f>IF('Shutters Order Sheet'!H8="","",'Shutters Order Sheet'!H8)</f>
        <v/>
      </c>
      <c r="J8" s="146" t="str">
        <f>IF('Shutters Order Sheet'!I8="","",'Shutters Order Sheet'!I8)</f>
        <v/>
      </c>
      <c r="K8" s="146" t="str">
        <f>IF('Shutters Order Sheet'!J8="","",'Shutters Order Sheet'!J8)</f>
        <v/>
      </c>
      <c r="L8" s="146" t="str">
        <f>IF('Shutters Order Sheet'!K8="","",'Shutters Order Sheet'!K8)</f>
        <v/>
      </c>
      <c r="M8" s="146" t="str">
        <f>IF('Shutters Order Sheet'!L8="","",'Shutters Order Sheet'!L8)</f>
        <v/>
      </c>
      <c r="N8" s="146" t="str">
        <f>IF('Shutters Order Sheet'!M8="","",'Shutters Order Sheet'!M8)</f>
        <v/>
      </c>
      <c r="O8" s="146" t="str">
        <f>IF('Shutters Order Sheet'!N8="","",'Shutters Order Sheet'!N8)</f>
        <v/>
      </c>
      <c r="P8" s="146" t="str">
        <f>IF('Shutters Order Sheet'!O8="","",'Shutters Order Sheet'!O8)</f>
        <v/>
      </c>
      <c r="Q8" s="146" t="str">
        <f>IF('Shutters Order Sheet'!P8="","",'Shutters Order Sheet'!P8)</f>
        <v/>
      </c>
      <c r="R8" s="146" t="str">
        <f>IF('Shutters Order Sheet'!Q8="","",'Shutters Order Sheet'!Q8)</f>
        <v/>
      </c>
      <c r="S8" s="146" t="str">
        <f>IF('Shutters Order Sheet'!R8="","",'Shutters Order Sheet'!R8)</f>
        <v/>
      </c>
      <c r="T8" s="147" t="str">
        <f>IF('Shutters Order Sheet'!S8="","",'Shutters Order Sheet'!S8)</f>
        <v/>
      </c>
      <c r="U8" s="147" t="str">
        <f>IF('Shutters Order Sheet'!T8="","",'Shutters Order Sheet'!T8)</f>
        <v/>
      </c>
      <c r="V8" s="147" t="str">
        <f>IF('Shutters Order Sheet'!U8="","",'Shutters Order Sheet'!U8)</f>
        <v/>
      </c>
      <c r="W8" s="147" t="str">
        <f>IF('Shutters Order Sheet'!V8="","",'Shutters Order Sheet'!V8)</f>
        <v/>
      </c>
      <c r="X8" s="147" t="str">
        <f>IF('Shutters Order Sheet'!W8="","",'Shutters Order Sheet'!W8)</f>
        <v/>
      </c>
      <c r="Y8" s="146" t="str">
        <f>IF('Shutters Order Sheet'!X8="","",'Shutters Order Sheet'!X8)</f>
        <v/>
      </c>
      <c r="Z8" s="146" t="str">
        <f>IF('Shutters Order Sheet'!Y8="","",'Shutters Order Sheet'!Y8)</f>
        <v/>
      </c>
      <c r="AA8" s="146" t="str">
        <f>IF('Shutters Order Sheet'!Z8="","",'Shutters Order Sheet'!Z8)</f>
        <v/>
      </c>
      <c r="AB8" s="146" t="str">
        <f>IF('Shutters Order Sheet'!AA8="","",'Shutters Order Sheet'!AA8)</f>
        <v/>
      </c>
      <c r="AC8" s="146" t="str">
        <f>IF('Shutters Order Sheet'!AB8="","",'Shutters Order Sheet'!AB8)</f>
        <v/>
      </c>
      <c r="AD8" s="146" t="str">
        <f>IF('Shutters Order Sheet'!AC8="","",'Shutters Order Sheet'!AC8)</f>
        <v/>
      </c>
      <c r="AE8" s="146" t="str">
        <f>IF('Shutters Order Sheet'!AD8="","",'Shutters Order Sheet'!AD8)</f>
        <v/>
      </c>
      <c r="AF8" s="146" t="str">
        <f>IF('Shutters Order Sheet'!AE8="","",'Shutters Order Sheet'!AE8)</f>
        <v/>
      </c>
      <c r="AG8" s="148" t="str">
        <f t="shared" si="0"/>
        <v/>
      </c>
      <c r="AH8" s="45">
        <v>4</v>
      </c>
      <c r="AI8" s="54" t="str">
        <f>IF('Shutters Order Sheet'!AH8="","",'Shutters Order Sheet'!AH8)</f>
        <v/>
      </c>
      <c r="AJ8" s="30">
        <f t="shared" si="1"/>
        <v>0</v>
      </c>
      <c r="AK8" s="21">
        <f>'Shutters Order Sheet'!AJ8</f>
        <v>0</v>
      </c>
      <c r="AL8" s="21">
        <f>'Shutters Order Sheet'!AK8</f>
        <v>0</v>
      </c>
      <c r="AM8" s="23" t="str">
        <f t="shared" si="2"/>
        <v/>
      </c>
    </row>
    <row r="9" spans="2:39">
      <c r="B9" s="126">
        <v>5</v>
      </c>
      <c r="C9" s="141" t="str">
        <f>IF('Shutters Order Sheet'!B9="","",'Shutters Order Sheet'!B9)</f>
        <v/>
      </c>
      <c r="D9" s="142" t="str">
        <f>IF('Shutters Order Sheet'!C9="","",'Shutters Order Sheet'!C9)</f>
        <v/>
      </c>
      <c r="E9" s="142" t="str">
        <f>IF('Shutters Order Sheet'!D9="","",'Shutters Order Sheet'!D9)</f>
        <v/>
      </c>
      <c r="F9" s="137" t="str">
        <f>IF(Z9="no frame",'Shutters Order Sheet'!E9-6,IF(Y9="facefit (out)",'Shutters Order Sheet'!E9,IF(Y9="Recessfit (in)",'Shutters Order Sheet'!E9-3,IF('Shutters Order Sheet'!E9="","",""))))</f>
        <v/>
      </c>
      <c r="G9" s="140" t="str">
        <f>IF(Z9="no frame",'Shutters Order Sheet'!F9-6,IF(Y9="facefit (out)",'Shutters Order Sheet'!F9,IF(Y9="Recessfit (in)",'Shutters Order Sheet'!F9-3,IF('Shutters Order Sheet'!F9="","",""))))</f>
        <v/>
      </c>
      <c r="H9" s="142" t="str">
        <f>IF('Shutters Order Sheet'!G9="","",'Shutters Order Sheet'!G9)</f>
        <v/>
      </c>
      <c r="I9" s="142" t="str">
        <f>IF('Shutters Order Sheet'!H9="","",'Shutters Order Sheet'!H9)</f>
        <v/>
      </c>
      <c r="J9" s="142" t="str">
        <f>IF('Shutters Order Sheet'!I9="","",'Shutters Order Sheet'!I9)</f>
        <v/>
      </c>
      <c r="K9" s="142" t="str">
        <f>IF('Shutters Order Sheet'!J9="","",'Shutters Order Sheet'!J9)</f>
        <v/>
      </c>
      <c r="L9" s="142" t="str">
        <f>IF('Shutters Order Sheet'!K9="","",'Shutters Order Sheet'!K9)</f>
        <v/>
      </c>
      <c r="M9" s="142" t="str">
        <f>IF('Shutters Order Sheet'!L9="","",'Shutters Order Sheet'!L9)</f>
        <v/>
      </c>
      <c r="N9" s="142" t="str">
        <f>IF('Shutters Order Sheet'!M9="","",'Shutters Order Sheet'!M9)</f>
        <v/>
      </c>
      <c r="O9" s="142" t="str">
        <f>IF('Shutters Order Sheet'!N9="","",'Shutters Order Sheet'!N9)</f>
        <v/>
      </c>
      <c r="P9" s="142" t="str">
        <f>IF('Shutters Order Sheet'!O9="","",'Shutters Order Sheet'!O9)</f>
        <v/>
      </c>
      <c r="Q9" s="142" t="str">
        <f>IF('Shutters Order Sheet'!P9="","",'Shutters Order Sheet'!P9)</f>
        <v/>
      </c>
      <c r="R9" s="142" t="str">
        <f>IF('Shutters Order Sheet'!Q9="","",'Shutters Order Sheet'!Q9)</f>
        <v/>
      </c>
      <c r="S9" s="142" t="str">
        <f>IF('Shutters Order Sheet'!R9="","",'Shutters Order Sheet'!R9)</f>
        <v/>
      </c>
      <c r="T9" s="143" t="str">
        <f>IF('Shutters Order Sheet'!S9="","",'Shutters Order Sheet'!S9)</f>
        <v/>
      </c>
      <c r="U9" s="143" t="str">
        <f>IF('Shutters Order Sheet'!T9="","",'Shutters Order Sheet'!T9)</f>
        <v/>
      </c>
      <c r="V9" s="143" t="str">
        <f>IF('Shutters Order Sheet'!U9="","",'Shutters Order Sheet'!U9)</f>
        <v/>
      </c>
      <c r="W9" s="143" t="str">
        <f>IF('Shutters Order Sheet'!V9="","",'Shutters Order Sheet'!V9)</f>
        <v/>
      </c>
      <c r="X9" s="143" t="str">
        <f>IF('Shutters Order Sheet'!W9="","",'Shutters Order Sheet'!W9)</f>
        <v/>
      </c>
      <c r="Y9" s="142" t="str">
        <f>IF('Shutters Order Sheet'!X9="","",'Shutters Order Sheet'!X9)</f>
        <v/>
      </c>
      <c r="Z9" s="142" t="str">
        <f>IF('Shutters Order Sheet'!Y9="","",'Shutters Order Sheet'!Y9)</f>
        <v/>
      </c>
      <c r="AA9" s="142" t="str">
        <f>IF('Shutters Order Sheet'!Z9="","",'Shutters Order Sheet'!Z9)</f>
        <v/>
      </c>
      <c r="AB9" s="142" t="str">
        <f>IF('Shutters Order Sheet'!AA9="","",'Shutters Order Sheet'!AA9)</f>
        <v/>
      </c>
      <c r="AC9" s="142" t="str">
        <f>IF('Shutters Order Sheet'!AB9="","",'Shutters Order Sheet'!AB9)</f>
        <v/>
      </c>
      <c r="AD9" s="142" t="str">
        <f>IF('Shutters Order Sheet'!AC9="","",'Shutters Order Sheet'!AC9)</f>
        <v/>
      </c>
      <c r="AE9" s="142" t="str">
        <f>IF('Shutters Order Sheet'!AD9="","",'Shutters Order Sheet'!AD9)</f>
        <v/>
      </c>
      <c r="AF9" s="142" t="str">
        <f>IF('Shutters Order Sheet'!AE9="","",'Shutters Order Sheet'!AE9)</f>
        <v/>
      </c>
      <c r="AG9" s="144" t="str">
        <f t="shared" si="0"/>
        <v/>
      </c>
      <c r="AH9" s="44">
        <v>5</v>
      </c>
      <c r="AI9" s="54" t="str">
        <f>IF('Shutters Order Sheet'!AH9="","",'Shutters Order Sheet'!AH9)</f>
        <v/>
      </c>
      <c r="AJ9" s="30">
        <f t="shared" si="1"/>
        <v>0</v>
      </c>
      <c r="AK9" s="20">
        <f>'Shutters Order Sheet'!AJ9</f>
        <v>0</v>
      </c>
      <c r="AL9" s="20">
        <f>'Shutters Order Sheet'!AK9</f>
        <v>0</v>
      </c>
      <c r="AM9" s="23" t="str">
        <f t="shared" si="2"/>
        <v/>
      </c>
    </row>
    <row r="10" spans="2:39">
      <c r="B10" s="128">
        <v>6</v>
      </c>
      <c r="C10" s="145" t="str">
        <f>IF('Shutters Order Sheet'!B10="","",'Shutters Order Sheet'!B10)</f>
        <v/>
      </c>
      <c r="D10" s="146" t="str">
        <f>IF('Shutters Order Sheet'!C10="","",'Shutters Order Sheet'!C10)</f>
        <v/>
      </c>
      <c r="E10" s="146" t="str">
        <f>IF('Shutters Order Sheet'!D10="","",'Shutters Order Sheet'!D10)</f>
        <v/>
      </c>
      <c r="F10" s="138" t="str">
        <f>IF(Z10="no frame",'Shutters Order Sheet'!E10-6,IF(Y10="facefit (out)",'Shutters Order Sheet'!E10,IF(Y10="Recessfit (in)",'Shutters Order Sheet'!E10-3,IF('Shutters Order Sheet'!E10="","",""))))</f>
        <v/>
      </c>
      <c r="G10" s="139" t="str">
        <f>IF(Z10="no frame",'Shutters Order Sheet'!F10-6,IF(Y10="facefit (out)",'Shutters Order Sheet'!F10,IF(Y10="Recessfit (in)",'Shutters Order Sheet'!F10-3,IF('Shutters Order Sheet'!F10="","",""))))</f>
        <v/>
      </c>
      <c r="H10" s="146" t="str">
        <f>IF('Shutters Order Sheet'!G10="","",'Shutters Order Sheet'!G10)</f>
        <v/>
      </c>
      <c r="I10" s="146" t="str">
        <f>IF('Shutters Order Sheet'!H10="","",'Shutters Order Sheet'!H10)</f>
        <v/>
      </c>
      <c r="J10" s="146" t="str">
        <f>IF('Shutters Order Sheet'!I10="","",'Shutters Order Sheet'!I10)</f>
        <v/>
      </c>
      <c r="K10" s="146" t="str">
        <f>IF('Shutters Order Sheet'!J10="","",'Shutters Order Sheet'!J10)</f>
        <v/>
      </c>
      <c r="L10" s="146" t="str">
        <f>IF('Shutters Order Sheet'!K10="","",'Shutters Order Sheet'!K10)</f>
        <v/>
      </c>
      <c r="M10" s="146" t="str">
        <f>IF('Shutters Order Sheet'!L10="","",'Shutters Order Sheet'!L10)</f>
        <v/>
      </c>
      <c r="N10" s="146" t="str">
        <f>IF('Shutters Order Sheet'!M10="","",'Shutters Order Sheet'!M10)</f>
        <v/>
      </c>
      <c r="O10" s="146" t="str">
        <f>IF('Shutters Order Sheet'!N10="","",'Shutters Order Sheet'!N10)</f>
        <v/>
      </c>
      <c r="P10" s="146" t="str">
        <f>IF('Shutters Order Sheet'!O10="","",'Shutters Order Sheet'!O10)</f>
        <v/>
      </c>
      <c r="Q10" s="146" t="str">
        <f>IF('Shutters Order Sheet'!P10="","",'Shutters Order Sheet'!P10)</f>
        <v/>
      </c>
      <c r="R10" s="146" t="str">
        <f>IF('Shutters Order Sheet'!Q10="","",'Shutters Order Sheet'!Q10)</f>
        <v/>
      </c>
      <c r="S10" s="146" t="str">
        <f>IF('Shutters Order Sheet'!R10="","",'Shutters Order Sheet'!R10)</f>
        <v/>
      </c>
      <c r="T10" s="147" t="str">
        <f>IF('Shutters Order Sheet'!S10="","",'Shutters Order Sheet'!S10)</f>
        <v/>
      </c>
      <c r="U10" s="147" t="str">
        <f>IF('Shutters Order Sheet'!T10="","",'Shutters Order Sheet'!T10)</f>
        <v/>
      </c>
      <c r="V10" s="147" t="str">
        <f>IF('Shutters Order Sheet'!U10="","",'Shutters Order Sheet'!U10)</f>
        <v/>
      </c>
      <c r="W10" s="147" t="str">
        <f>IF('Shutters Order Sheet'!V10="","",'Shutters Order Sheet'!V10)</f>
        <v/>
      </c>
      <c r="X10" s="147" t="str">
        <f>IF('Shutters Order Sheet'!W10="","",'Shutters Order Sheet'!W10)</f>
        <v/>
      </c>
      <c r="Y10" s="146" t="str">
        <f>IF('Shutters Order Sheet'!X10="","",'Shutters Order Sheet'!X10)</f>
        <v/>
      </c>
      <c r="Z10" s="146" t="str">
        <f>IF('Shutters Order Sheet'!Y10="","",'Shutters Order Sheet'!Y10)</f>
        <v/>
      </c>
      <c r="AA10" s="146" t="str">
        <f>IF('Shutters Order Sheet'!Z10="","",'Shutters Order Sheet'!Z10)</f>
        <v/>
      </c>
      <c r="AB10" s="146" t="str">
        <f>IF('Shutters Order Sheet'!AA10="","",'Shutters Order Sheet'!AA10)</f>
        <v/>
      </c>
      <c r="AC10" s="146" t="str">
        <f>IF('Shutters Order Sheet'!AB10="","",'Shutters Order Sheet'!AB10)</f>
        <v/>
      </c>
      <c r="AD10" s="146" t="str">
        <f>IF('Shutters Order Sheet'!AC10="","",'Shutters Order Sheet'!AC10)</f>
        <v/>
      </c>
      <c r="AE10" s="146" t="str">
        <f>IF('Shutters Order Sheet'!AD10="","",'Shutters Order Sheet'!AD10)</f>
        <v/>
      </c>
      <c r="AF10" s="146" t="str">
        <f>IF('Shutters Order Sheet'!AE10="","",'Shutters Order Sheet'!AE10)</f>
        <v/>
      </c>
      <c r="AG10" s="148" t="str">
        <f t="shared" si="0"/>
        <v/>
      </c>
      <c r="AH10" s="45">
        <v>6</v>
      </c>
      <c r="AI10" s="54" t="str">
        <f>IF('Shutters Order Sheet'!AH10="","",'Shutters Order Sheet'!AH10)</f>
        <v/>
      </c>
      <c r="AJ10" s="30">
        <f t="shared" si="1"/>
        <v>0</v>
      </c>
      <c r="AK10" s="21">
        <f>'Shutters Order Sheet'!AJ10</f>
        <v>0</v>
      </c>
      <c r="AL10" s="21">
        <f>'Shutters Order Sheet'!AK10</f>
        <v>0</v>
      </c>
      <c r="AM10" s="23" t="str">
        <f t="shared" si="2"/>
        <v/>
      </c>
    </row>
    <row r="11" spans="2:39">
      <c r="B11" s="126">
        <v>7</v>
      </c>
      <c r="C11" s="141" t="str">
        <f>IF('Shutters Order Sheet'!B11="","",'Shutters Order Sheet'!B11)</f>
        <v/>
      </c>
      <c r="D11" s="142" t="str">
        <f>IF('Shutters Order Sheet'!C11="","",'Shutters Order Sheet'!C11)</f>
        <v/>
      </c>
      <c r="E11" s="142" t="str">
        <f>IF('Shutters Order Sheet'!D11="","",'Shutters Order Sheet'!D11)</f>
        <v/>
      </c>
      <c r="F11" s="137" t="str">
        <f>IF(Z11="no frame",'Shutters Order Sheet'!E11-6,IF(Y11="facefit (out)",'Shutters Order Sheet'!E11,IF(Y11="Recessfit (in)",'Shutters Order Sheet'!E11-3,IF('Shutters Order Sheet'!E11="","",""))))</f>
        <v/>
      </c>
      <c r="G11" s="140" t="str">
        <f>IF(Z11="no frame",'Shutters Order Sheet'!F11-6,IF(Y11="facefit (out)",'Shutters Order Sheet'!F11,IF(Y11="Recessfit (in)",'Shutters Order Sheet'!F11-3,IF('Shutters Order Sheet'!F11="","",""))))</f>
        <v/>
      </c>
      <c r="H11" s="142" t="str">
        <f>IF('Shutters Order Sheet'!G11="","",'Shutters Order Sheet'!G11)</f>
        <v/>
      </c>
      <c r="I11" s="142" t="str">
        <f>IF('Shutters Order Sheet'!H11="","",'Shutters Order Sheet'!H11)</f>
        <v/>
      </c>
      <c r="J11" s="142" t="str">
        <f>IF('Shutters Order Sheet'!I11="","",'Shutters Order Sheet'!I11)</f>
        <v/>
      </c>
      <c r="K11" s="142" t="str">
        <f>IF('Shutters Order Sheet'!J11="","",'Shutters Order Sheet'!J11)</f>
        <v/>
      </c>
      <c r="L11" s="142" t="str">
        <f>IF('Shutters Order Sheet'!K11="","",'Shutters Order Sheet'!K11)</f>
        <v/>
      </c>
      <c r="M11" s="142" t="str">
        <f>IF('Shutters Order Sheet'!L11="","",'Shutters Order Sheet'!L11)</f>
        <v/>
      </c>
      <c r="N11" s="142" t="str">
        <f>IF('Shutters Order Sheet'!M11="","",'Shutters Order Sheet'!M11)</f>
        <v/>
      </c>
      <c r="O11" s="142" t="str">
        <f>IF('Shutters Order Sheet'!N11="","",'Shutters Order Sheet'!N11)</f>
        <v/>
      </c>
      <c r="P11" s="142" t="str">
        <f>IF('Shutters Order Sheet'!O11="","",'Shutters Order Sheet'!O11)</f>
        <v/>
      </c>
      <c r="Q11" s="142" t="str">
        <f>IF('Shutters Order Sheet'!P11="","",'Shutters Order Sheet'!P11)</f>
        <v/>
      </c>
      <c r="R11" s="142" t="str">
        <f>IF('Shutters Order Sheet'!Q11="","",'Shutters Order Sheet'!Q11)</f>
        <v/>
      </c>
      <c r="S11" s="142" t="str">
        <f>IF('Shutters Order Sheet'!R11="","",'Shutters Order Sheet'!R11)</f>
        <v/>
      </c>
      <c r="T11" s="143" t="str">
        <f>IF('Shutters Order Sheet'!S11="","",'Shutters Order Sheet'!S11)</f>
        <v/>
      </c>
      <c r="U11" s="143" t="str">
        <f>IF('Shutters Order Sheet'!T11="","",'Shutters Order Sheet'!T11)</f>
        <v/>
      </c>
      <c r="V11" s="143" t="str">
        <f>IF('Shutters Order Sheet'!U11="","",'Shutters Order Sheet'!U11)</f>
        <v/>
      </c>
      <c r="W11" s="143" t="str">
        <f>IF('Shutters Order Sheet'!V11="","",'Shutters Order Sheet'!V11)</f>
        <v/>
      </c>
      <c r="X11" s="143" t="str">
        <f>IF('Shutters Order Sheet'!W11="","",'Shutters Order Sheet'!W11)</f>
        <v/>
      </c>
      <c r="Y11" s="142" t="str">
        <f>IF('Shutters Order Sheet'!X11="","",'Shutters Order Sheet'!X11)</f>
        <v/>
      </c>
      <c r="Z11" s="142" t="str">
        <f>IF('Shutters Order Sheet'!Y11="","",'Shutters Order Sheet'!Y11)</f>
        <v/>
      </c>
      <c r="AA11" s="142" t="str">
        <f>IF('Shutters Order Sheet'!Z11="","",'Shutters Order Sheet'!Z11)</f>
        <v/>
      </c>
      <c r="AB11" s="142" t="str">
        <f>IF('Shutters Order Sheet'!AA11="","",'Shutters Order Sheet'!AA11)</f>
        <v/>
      </c>
      <c r="AC11" s="142" t="str">
        <f>IF('Shutters Order Sheet'!AB11="","",'Shutters Order Sheet'!AB11)</f>
        <v/>
      </c>
      <c r="AD11" s="142" t="str">
        <f>IF('Shutters Order Sheet'!AC11="","",'Shutters Order Sheet'!AC11)</f>
        <v/>
      </c>
      <c r="AE11" s="142" t="str">
        <f>IF('Shutters Order Sheet'!AD11="","",'Shutters Order Sheet'!AD11)</f>
        <v/>
      </c>
      <c r="AF11" s="142" t="str">
        <f>IF('Shutters Order Sheet'!AE11="","",'Shutters Order Sheet'!AE11)</f>
        <v/>
      </c>
      <c r="AG11" s="144" t="str">
        <f t="shared" si="0"/>
        <v/>
      </c>
      <c r="AH11" s="44">
        <v>7</v>
      </c>
      <c r="AI11" s="54" t="str">
        <f>IF('Shutters Order Sheet'!AH11="","",'Shutters Order Sheet'!AH11)</f>
        <v/>
      </c>
      <c r="AJ11" s="30">
        <f t="shared" si="1"/>
        <v>0</v>
      </c>
      <c r="AK11" s="20">
        <f>'Shutters Order Sheet'!AJ11</f>
        <v>0</v>
      </c>
      <c r="AL11" s="20">
        <f>'Shutters Order Sheet'!AK11</f>
        <v>0</v>
      </c>
      <c r="AM11" s="23" t="str">
        <f t="shared" si="2"/>
        <v/>
      </c>
    </row>
    <row r="12" spans="2:39">
      <c r="B12" s="128">
        <v>8</v>
      </c>
      <c r="C12" s="145" t="str">
        <f>IF('Shutters Order Sheet'!B12="","",'Shutters Order Sheet'!B12)</f>
        <v/>
      </c>
      <c r="D12" s="146" t="str">
        <f>IF('Shutters Order Sheet'!C12="","",'Shutters Order Sheet'!C12)</f>
        <v/>
      </c>
      <c r="E12" s="146" t="str">
        <f>IF('Shutters Order Sheet'!D12="","",'Shutters Order Sheet'!D12)</f>
        <v/>
      </c>
      <c r="F12" s="138" t="str">
        <f>IF(Z12="no frame",'Shutters Order Sheet'!E12-6,IF(Y12="facefit (out)",'Shutters Order Sheet'!E12,IF(Y12="Recessfit (in)",'Shutters Order Sheet'!E12-3,IF('Shutters Order Sheet'!E12="","",""))))</f>
        <v/>
      </c>
      <c r="G12" s="139" t="str">
        <f>IF(Z12="no frame",'Shutters Order Sheet'!F12-6,IF(Y12="facefit (out)",'Shutters Order Sheet'!F12,IF(Y12="Recessfit (in)",'Shutters Order Sheet'!F12-3,IF('Shutters Order Sheet'!F12="","",""))))</f>
        <v/>
      </c>
      <c r="H12" s="146" t="str">
        <f>IF('Shutters Order Sheet'!G12="","",'Shutters Order Sheet'!G12)</f>
        <v/>
      </c>
      <c r="I12" s="146" t="str">
        <f>IF('Shutters Order Sheet'!H12="","",'Shutters Order Sheet'!H12)</f>
        <v/>
      </c>
      <c r="J12" s="146" t="str">
        <f>IF('Shutters Order Sheet'!I12="","",'Shutters Order Sheet'!I12)</f>
        <v/>
      </c>
      <c r="K12" s="146" t="str">
        <f>IF('Shutters Order Sheet'!J12="","",'Shutters Order Sheet'!J12)</f>
        <v/>
      </c>
      <c r="L12" s="146" t="str">
        <f>IF('Shutters Order Sheet'!K12="","",'Shutters Order Sheet'!K12)</f>
        <v/>
      </c>
      <c r="M12" s="146" t="str">
        <f>IF('Shutters Order Sheet'!L12="","",'Shutters Order Sheet'!L12)</f>
        <v/>
      </c>
      <c r="N12" s="146" t="str">
        <f>IF('Shutters Order Sheet'!M12="","",'Shutters Order Sheet'!M12)</f>
        <v/>
      </c>
      <c r="O12" s="146" t="str">
        <f>IF('Shutters Order Sheet'!N12="","",'Shutters Order Sheet'!N12)</f>
        <v/>
      </c>
      <c r="P12" s="146" t="str">
        <f>IF('Shutters Order Sheet'!O12="","",'Shutters Order Sheet'!O12)</f>
        <v/>
      </c>
      <c r="Q12" s="146" t="str">
        <f>IF('Shutters Order Sheet'!P12="","",'Shutters Order Sheet'!P12)</f>
        <v/>
      </c>
      <c r="R12" s="146" t="str">
        <f>IF('Shutters Order Sheet'!Q12="","",'Shutters Order Sheet'!Q12)</f>
        <v/>
      </c>
      <c r="S12" s="146" t="str">
        <f>IF('Shutters Order Sheet'!R12="","",'Shutters Order Sheet'!R12)</f>
        <v/>
      </c>
      <c r="T12" s="147" t="str">
        <f>IF('Shutters Order Sheet'!S12="","",'Shutters Order Sheet'!S12)</f>
        <v/>
      </c>
      <c r="U12" s="147" t="str">
        <f>IF('Shutters Order Sheet'!T12="","",'Shutters Order Sheet'!T12)</f>
        <v/>
      </c>
      <c r="V12" s="147" t="str">
        <f>IF('Shutters Order Sheet'!U12="","",'Shutters Order Sheet'!U12)</f>
        <v/>
      </c>
      <c r="W12" s="147" t="str">
        <f>IF('Shutters Order Sheet'!V12="","",'Shutters Order Sheet'!V12)</f>
        <v/>
      </c>
      <c r="X12" s="147" t="str">
        <f>IF('Shutters Order Sheet'!W12="","",'Shutters Order Sheet'!W12)</f>
        <v/>
      </c>
      <c r="Y12" s="146" t="str">
        <f>IF('Shutters Order Sheet'!X12="","",'Shutters Order Sheet'!X12)</f>
        <v/>
      </c>
      <c r="Z12" s="146" t="str">
        <f>IF('Shutters Order Sheet'!Y12="","",'Shutters Order Sheet'!Y12)</f>
        <v/>
      </c>
      <c r="AA12" s="146" t="str">
        <f>IF('Shutters Order Sheet'!Z12="","",'Shutters Order Sheet'!Z12)</f>
        <v/>
      </c>
      <c r="AB12" s="146" t="str">
        <f>IF('Shutters Order Sheet'!AA12="","",'Shutters Order Sheet'!AA12)</f>
        <v/>
      </c>
      <c r="AC12" s="146" t="str">
        <f>IF('Shutters Order Sheet'!AB12="","",'Shutters Order Sheet'!AB12)</f>
        <v/>
      </c>
      <c r="AD12" s="146" t="str">
        <f>IF('Shutters Order Sheet'!AC12="","",'Shutters Order Sheet'!AC12)</f>
        <v/>
      </c>
      <c r="AE12" s="146" t="str">
        <f>IF('Shutters Order Sheet'!AD12="","",'Shutters Order Sheet'!AD12)</f>
        <v/>
      </c>
      <c r="AF12" s="146" t="str">
        <f>IF('Shutters Order Sheet'!AE12="","",'Shutters Order Sheet'!AE12)</f>
        <v/>
      </c>
      <c r="AG12" s="148" t="str">
        <f t="shared" si="0"/>
        <v/>
      </c>
      <c r="AH12" s="45">
        <v>8</v>
      </c>
      <c r="AI12" s="54" t="str">
        <f>IF('Shutters Order Sheet'!AH12="","",'Shutters Order Sheet'!AH12)</f>
        <v/>
      </c>
      <c r="AJ12" s="30">
        <f t="shared" si="1"/>
        <v>0</v>
      </c>
      <c r="AK12" s="21">
        <f>'Shutters Order Sheet'!AJ12</f>
        <v>0</v>
      </c>
      <c r="AL12" s="21">
        <f>'Shutters Order Sheet'!AK12</f>
        <v>0</v>
      </c>
      <c r="AM12" s="23" t="str">
        <f t="shared" si="2"/>
        <v/>
      </c>
    </row>
    <row r="13" spans="2:39">
      <c r="B13" s="126">
        <v>9</v>
      </c>
      <c r="C13" s="141" t="str">
        <f>IF('Shutters Order Sheet'!B13="","",'Shutters Order Sheet'!B13)</f>
        <v/>
      </c>
      <c r="D13" s="142" t="str">
        <f>IF('Shutters Order Sheet'!C13="","",'Shutters Order Sheet'!C13)</f>
        <v/>
      </c>
      <c r="E13" s="142" t="str">
        <f>IF('Shutters Order Sheet'!D13="","",'Shutters Order Sheet'!D13)</f>
        <v/>
      </c>
      <c r="F13" s="137" t="str">
        <f>IF(Z13="no frame",'Shutters Order Sheet'!E13-6,IF(Y13="facefit (out)",'Shutters Order Sheet'!E13,IF(Y13="Recessfit (in)",'Shutters Order Sheet'!E13-3,IF('Shutters Order Sheet'!E13="","",""))))</f>
        <v/>
      </c>
      <c r="G13" s="140" t="str">
        <f>IF(Z13="no frame",'Shutters Order Sheet'!F13-6,IF(Y13="facefit (out)",'Shutters Order Sheet'!F13,IF(Y13="Recessfit (in)",'Shutters Order Sheet'!F13-3,IF('Shutters Order Sheet'!F13="","",""))))</f>
        <v/>
      </c>
      <c r="H13" s="142" t="str">
        <f>IF('Shutters Order Sheet'!G13="","",'Shutters Order Sheet'!G13)</f>
        <v/>
      </c>
      <c r="I13" s="142" t="str">
        <f>IF('Shutters Order Sheet'!H13="","",'Shutters Order Sheet'!H13)</f>
        <v/>
      </c>
      <c r="J13" s="142" t="str">
        <f>IF('Shutters Order Sheet'!I13="","",'Shutters Order Sheet'!I13)</f>
        <v/>
      </c>
      <c r="K13" s="142" t="str">
        <f>IF('Shutters Order Sheet'!J13="","",'Shutters Order Sheet'!J13)</f>
        <v/>
      </c>
      <c r="L13" s="142" t="str">
        <f>IF('Shutters Order Sheet'!K13="","",'Shutters Order Sheet'!K13)</f>
        <v/>
      </c>
      <c r="M13" s="142" t="str">
        <f>IF('Shutters Order Sheet'!L13="","",'Shutters Order Sheet'!L13)</f>
        <v/>
      </c>
      <c r="N13" s="142" t="str">
        <f>IF('Shutters Order Sheet'!M13="","",'Shutters Order Sheet'!M13)</f>
        <v/>
      </c>
      <c r="O13" s="142" t="str">
        <f>IF('Shutters Order Sheet'!N13="","",'Shutters Order Sheet'!N13)</f>
        <v/>
      </c>
      <c r="P13" s="142" t="str">
        <f>IF('Shutters Order Sheet'!O13="","",'Shutters Order Sheet'!O13)</f>
        <v/>
      </c>
      <c r="Q13" s="142" t="str">
        <f>IF('Shutters Order Sheet'!P13="","",'Shutters Order Sheet'!P13)</f>
        <v/>
      </c>
      <c r="R13" s="142" t="str">
        <f>IF('Shutters Order Sheet'!Q13="","",'Shutters Order Sheet'!Q13)</f>
        <v/>
      </c>
      <c r="S13" s="142" t="str">
        <f>IF('Shutters Order Sheet'!R13="","",'Shutters Order Sheet'!R13)</f>
        <v/>
      </c>
      <c r="T13" s="143" t="str">
        <f>IF('Shutters Order Sheet'!S13="","",'Shutters Order Sheet'!S13)</f>
        <v/>
      </c>
      <c r="U13" s="143" t="str">
        <f>IF('Shutters Order Sheet'!T13="","",'Shutters Order Sheet'!T13)</f>
        <v/>
      </c>
      <c r="V13" s="143" t="str">
        <f>IF('Shutters Order Sheet'!U13="","",'Shutters Order Sheet'!U13)</f>
        <v/>
      </c>
      <c r="W13" s="143" t="str">
        <f>IF('Shutters Order Sheet'!V13="","",'Shutters Order Sheet'!V13)</f>
        <v/>
      </c>
      <c r="X13" s="143" t="str">
        <f>IF('Shutters Order Sheet'!W13="","",'Shutters Order Sheet'!W13)</f>
        <v/>
      </c>
      <c r="Y13" s="142" t="str">
        <f>IF('Shutters Order Sheet'!X13="","",'Shutters Order Sheet'!X13)</f>
        <v/>
      </c>
      <c r="Z13" s="142" t="str">
        <f>IF('Shutters Order Sheet'!Y13="","",'Shutters Order Sheet'!Y13)</f>
        <v/>
      </c>
      <c r="AA13" s="142" t="str">
        <f>IF('Shutters Order Sheet'!Z13="","",'Shutters Order Sheet'!Z13)</f>
        <v/>
      </c>
      <c r="AB13" s="142" t="str">
        <f>IF('Shutters Order Sheet'!AA13="","",'Shutters Order Sheet'!AA13)</f>
        <v/>
      </c>
      <c r="AC13" s="142" t="str">
        <f>IF('Shutters Order Sheet'!AB13="","",'Shutters Order Sheet'!AB13)</f>
        <v/>
      </c>
      <c r="AD13" s="142" t="str">
        <f>IF('Shutters Order Sheet'!AC13="","",'Shutters Order Sheet'!AC13)</f>
        <v/>
      </c>
      <c r="AE13" s="142" t="str">
        <f>IF('Shutters Order Sheet'!AD13="","",'Shutters Order Sheet'!AD13)</f>
        <v/>
      </c>
      <c r="AF13" s="142" t="str">
        <f>IF('Shutters Order Sheet'!AE13="","",'Shutters Order Sheet'!AE13)</f>
        <v/>
      </c>
      <c r="AG13" s="144" t="str">
        <f t="shared" si="0"/>
        <v/>
      </c>
      <c r="AH13" s="44">
        <v>9</v>
      </c>
      <c r="AI13" s="54" t="str">
        <f>IF('Shutters Order Sheet'!AH13="","",'Shutters Order Sheet'!AH13)</f>
        <v/>
      </c>
      <c r="AJ13" s="30">
        <f t="shared" si="1"/>
        <v>0</v>
      </c>
      <c r="AK13" s="20">
        <f>'Shutters Order Sheet'!AJ13</f>
        <v>0</v>
      </c>
      <c r="AL13" s="20">
        <f>'Shutters Order Sheet'!AK13</f>
        <v>0</v>
      </c>
      <c r="AM13" s="23" t="str">
        <f t="shared" si="2"/>
        <v/>
      </c>
    </row>
    <row r="14" spans="2:39">
      <c r="B14" s="128">
        <v>10</v>
      </c>
      <c r="C14" s="145" t="str">
        <f>IF('Shutters Order Sheet'!B14="","",'Shutters Order Sheet'!B14)</f>
        <v/>
      </c>
      <c r="D14" s="146" t="str">
        <f>IF('Shutters Order Sheet'!C14="","",'Shutters Order Sheet'!C14)</f>
        <v/>
      </c>
      <c r="E14" s="146" t="str">
        <f>IF('Shutters Order Sheet'!D14="","",'Shutters Order Sheet'!D14)</f>
        <v/>
      </c>
      <c r="F14" s="138" t="str">
        <f>IF(Z14="no frame",'Shutters Order Sheet'!E14-6,IF(Y14="facefit (out)",'Shutters Order Sheet'!E14,IF(Y14="Recessfit (in)",'Shutters Order Sheet'!E14-3,IF('Shutters Order Sheet'!E14="","",""))))</f>
        <v/>
      </c>
      <c r="G14" s="139" t="str">
        <f>IF(Z14="no frame",'Shutters Order Sheet'!F14-6,IF(Y14="facefit (out)",'Shutters Order Sheet'!F14,IF(Y14="Recessfit (in)",'Shutters Order Sheet'!F14-3,IF('Shutters Order Sheet'!F14="","",""))))</f>
        <v/>
      </c>
      <c r="H14" s="146" t="str">
        <f>IF('Shutters Order Sheet'!G14="","",'Shutters Order Sheet'!G14)</f>
        <v/>
      </c>
      <c r="I14" s="146" t="str">
        <f>IF('Shutters Order Sheet'!H14="","",'Shutters Order Sheet'!H14)</f>
        <v/>
      </c>
      <c r="J14" s="146" t="str">
        <f>IF('Shutters Order Sheet'!I14="","",'Shutters Order Sheet'!I14)</f>
        <v/>
      </c>
      <c r="K14" s="146" t="str">
        <f>IF('Shutters Order Sheet'!J14="","",'Shutters Order Sheet'!J14)</f>
        <v/>
      </c>
      <c r="L14" s="146" t="str">
        <f>IF('Shutters Order Sheet'!K14="","",'Shutters Order Sheet'!K14)</f>
        <v/>
      </c>
      <c r="M14" s="146" t="str">
        <f>IF('Shutters Order Sheet'!L14="","",'Shutters Order Sheet'!L14)</f>
        <v/>
      </c>
      <c r="N14" s="146" t="str">
        <f>IF('Shutters Order Sheet'!M14="","",'Shutters Order Sheet'!M14)</f>
        <v/>
      </c>
      <c r="O14" s="146" t="str">
        <f>IF('Shutters Order Sheet'!N14="","",'Shutters Order Sheet'!N14)</f>
        <v/>
      </c>
      <c r="P14" s="146" t="str">
        <f>IF('Shutters Order Sheet'!O14="","",'Shutters Order Sheet'!O14)</f>
        <v/>
      </c>
      <c r="Q14" s="146" t="str">
        <f>IF('Shutters Order Sheet'!P14="","",'Shutters Order Sheet'!P14)</f>
        <v/>
      </c>
      <c r="R14" s="146" t="str">
        <f>IF('Shutters Order Sheet'!Q14="","",'Shutters Order Sheet'!Q14)</f>
        <v/>
      </c>
      <c r="S14" s="146" t="str">
        <f>IF('Shutters Order Sheet'!R14="","",'Shutters Order Sheet'!R14)</f>
        <v/>
      </c>
      <c r="T14" s="147" t="str">
        <f>IF('Shutters Order Sheet'!S14="","",'Shutters Order Sheet'!S14)</f>
        <v/>
      </c>
      <c r="U14" s="147" t="str">
        <f>IF('Shutters Order Sheet'!T14="","",'Shutters Order Sheet'!T14)</f>
        <v/>
      </c>
      <c r="V14" s="147" t="str">
        <f>IF('Shutters Order Sheet'!U14="","",'Shutters Order Sheet'!U14)</f>
        <v/>
      </c>
      <c r="W14" s="147" t="str">
        <f>IF('Shutters Order Sheet'!V14="","",'Shutters Order Sheet'!V14)</f>
        <v/>
      </c>
      <c r="X14" s="147" t="str">
        <f>IF('Shutters Order Sheet'!W14="","",'Shutters Order Sheet'!W14)</f>
        <v/>
      </c>
      <c r="Y14" s="146" t="str">
        <f>IF('Shutters Order Sheet'!X14="","",'Shutters Order Sheet'!X14)</f>
        <v/>
      </c>
      <c r="Z14" s="146" t="str">
        <f>IF('Shutters Order Sheet'!Y14="","",'Shutters Order Sheet'!Y14)</f>
        <v/>
      </c>
      <c r="AA14" s="146" t="str">
        <f>IF('Shutters Order Sheet'!Z14="","",'Shutters Order Sheet'!Z14)</f>
        <v/>
      </c>
      <c r="AB14" s="146" t="str">
        <f>IF('Shutters Order Sheet'!AA14="","",'Shutters Order Sheet'!AA14)</f>
        <v/>
      </c>
      <c r="AC14" s="146" t="str">
        <f>IF('Shutters Order Sheet'!AB14="","",'Shutters Order Sheet'!AB14)</f>
        <v/>
      </c>
      <c r="AD14" s="146" t="str">
        <f>IF('Shutters Order Sheet'!AC14="","",'Shutters Order Sheet'!AC14)</f>
        <v/>
      </c>
      <c r="AE14" s="146" t="str">
        <f>IF('Shutters Order Sheet'!AD14="","",'Shutters Order Sheet'!AD14)</f>
        <v/>
      </c>
      <c r="AF14" s="146" t="str">
        <f>IF('Shutters Order Sheet'!AE14="","",'Shutters Order Sheet'!AE14)</f>
        <v/>
      </c>
      <c r="AG14" s="148" t="str">
        <f t="shared" si="0"/>
        <v/>
      </c>
      <c r="AH14" s="45">
        <v>10</v>
      </c>
      <c r="AI14" s="54" t="str">
        <f>IF('Shutters Order Sheet'!AH14="","",'Shutters Order Sheet'!AH14)</f>
        <v/>
      </c>
      <c r="AJ14" s="30">
        <f t="shared" si="1"/>
        <v>0</v>
      </c>
      <c r="AK14" s="21">
        <f>'Shutters Order Sheet'!AJ14</f>
        <v>0</v>
      </c>
      <c r="AL14" s="21">
        <f>'Shutters Order Sheet'!AK14</f>
        <v>0</v>
      </c>
      <c r="AM14" s="23" t="str">
        <f t="shared" si="2"/>
        <v/>
      </c>
    </row>
    <row r="15" spans="2:39">
      <c r="B15" s="126">
        <v>11</v>
      </c>
      <c r="C15" s="141" t="str">
        <f>IF('Shutters Order Sheet'!B15="","",'Shutters Order Sheet'!B15)</f>
        <v/>
      </c>
      <c r="D15" s="142" t="str">
        <f>IF('Shutters Order Sheet'!C15="","",'Shutters Order Sheet'!C15)</f>
        <v/>
      </c>
      <c r="E15" s="142" t="str">
        <f>IF('Shutters Order Sheet'!D15="","",'Shutters Order Sheet'!D15)</f>
        <v/>
      </c>
      <c r="F15" s="137" t="str">
        <f>IF(Z15="no frame",'Shutters Order Sheet'!E15-6,IF(Y15="facefit (out)",'Shutters Order Sheet'!E15,IF(Y15="Recessfit (in)",'Shutters Order Sheet'!E15-3,IF('Shutters Order Sheet'!E15="","",""))))</f>
        <v/>
      </c>
      <c r="G15" s="140" t="str">
        <f>IF(Z15="no frame",'Shutters Order Sheet'!F15-6,IF(Y15="facefit (out)",'Shutters Order Sheet'!F15,IF(Y15="Recessfit (in)",'Shutters Order Sheet'!F15-3,IF('Shutters Order Sheet'!F15="","",""))))</f>
        <v/>
      </c>
      <c r="H15" s="142" t="str">
        <f>IF('Shutters Order Sheet'!G15="","",'Shutters Order Sheet'!G15)</f>
        <v/>
      </c>
      <c r="I15" s="142" t="str">
        <f>IF('Shutters Order Sheet'!H15="","",'Shutters Order Sheet'!H15)</f>
        <v/>
      </c>
      <c r="J15" s="142" t="str">
        <f>IF('Shutters Order Sheet'!I15="","",'Shutters Order Sheet'!I15)</f>
        <v/>
      </c>
      <c r="K15" s="142" t="str">
        <f>IF('Shutters Order Sheet'!J15="","",'Shutters Order Sheet'!J15)</f>
        <v/>
      </c>
      <c r="L15" s="142" t="str">
        <f>IF('Shutters Order Sheet'!K15="","",'Shutters Order Sheet'!K15)</f>
        <v/>
      </c>
      <c r="M15" s="142" t="str">
        <f>IF('Shutters Order Sheet'!L15="","",'Shutters Order Sheet'!L15)</f>
        <v/>
      </c>
      <c r="N15" s="142" t="str">
        <f>IF('Shutters Order Sheet'!M15="","",'Shutters Order Sheet'!M15)</f>
        <v/>
      </c>
      <c r="O15" s="142" t="str">
        <f>IF('Shutters Order Sheet'!N15="","",'Shutters Order Sheet'!N15)</f>
        <v/>
      </c>
      <c r="P15" s="142" t="str">
        <f>IF('Shutters Order Sheet'!O15="","",'Shutters Order Sheet'!O15)</f>
        <v/>
      </c>
      <c r="Q15" s="142" t="str">
        <f>IF('Shutters Order Sheet'!P15="","",'Shutters Order Sheet'!P15)</f>
        <v/>
      </c>
      <c r="R15" s="142" t="str">
        <f>IF('Shutters Order Sheet'!Q15="","",'Shutters Order Sheet'!Q15)</f>
        <v/>
      </c>
      <c r="S15" s="142" t="str">
        <f>IF('Shutters Order Sheet'!R15="","",'Shutters Order Sheet'!R15)</f>
        <v/>
      </c>
      <c r="T15" s="143" t="str">
        <f>IF('Shutters Order Sheet'!S15="","",'Shutters Order Sheet'!S15)</f>
        <v/>
      </c>
      <c r="U15" s="143" t="str">
        <f>IF('Shutters Order Sheet'!T15="","",'Shutters Order Sheet'!T15)</f>
        <v/>
      </c>
      <c r="V15" s="143" t="str">
        <f>IF('Shutters Order Sheet'!U15="","",'Shutters Order Sheet'!U15)</f>
        <v/>
      </c>
      <c r="W15" s="143" t="str">
        <f>IF('Shutters Order Sheet'!V15="","",'Shutters Order Sheet'!V15)</f>
        <v/>
      </c>
      <c r="X15" s="143" t="str">
        <f>IF('Shutters Order Sheet'!W15="","",'Shutters Order Sheet'!W15)</f>
        <v/>
      </c>
      <c r="Y15" s="142" t="str">
        <f>IF('Shutters Order Sheet'!X15="","",'Shutters Order Sheet'!X15)</f>
        <v/>
      </c>
      <c r="Z15" s="142" t="str">
        <f>IF('Shutters Order Sheet'!Y15="","",'Shutters Order Sheet'!Y15)</f>
        <v/>
      </c>
      <c r="AA15" s="142" t="str">
        <f>IF('Shutters Order Sheet'!Z15="","",'Shutters Order Sheet'!Z15)</f>
        <v/>
      </c>
      <c r="AB15" s="142" t="str">
        <f>IF('Shutters Order Sheet'!AA15="","",'Shutters Order Sheet'!AA15)</f>
        <v/>
      </c>
      <c r="AC15" s="142" t="str">
        <f>IF('Shutters Order Sheet'!AB15="","",'Shutters Order Sheet'!AB15)</f>
        <v/>
      </c>
      <c r="AD15" s="142" t="str">
        <f>IF('Shutters Order Sheet'!AC15="","",'Shutters Order Sheet'!AC15)</f>
        <v/>
      </c>
      <c r="AE15" s="142" t="str">
        <f>IF('Shutters Order Sheet'!AD15="","",'Shutters Order Sheet'!AD15)</f>
        <v/>
      </c>
      <c r="AF15" s="142" t="str">
        <f>IF('Shutters Order Sheet'!AE15="","",'Shutters Order Sheet'!AE15)</f>
        <v/>
      </c>
      <c r="AG15" s="144" t="str">
        <f t="shared" si="0"/>
        <v/>
      </c>
      <c r="AH15" s="44">
        <v>11</v>
      </c>
      <c r="AI15" s="54" t="str">
        <f>IF('Shutters Order Sheet'!AH15="","",'Shutters Order Sheet'!AH15)</f>
        <v/>
      </c>
      <c r="AJ15" s="30">
        <f t="shared" si="1"/>
        <v>0</v>
      </c>
      <c r="AK15" s="20">
        <f>'Shutters Order Sheet'!AJ15</f>
        <v>0</v>
      </c>
      <c r="AL15" s="20">
        <f>'Shutters Order Sheet'!AK15</f>
        <v>0</v>
      </c>
      <c r="AM15" s="23" t="str">
        <f t="shared" si="2"/>
        <v/>
      </c>
    </row>
    <row r="16" spans="2:39">
      <c r="B16" s="128">
        <v>12</v>
      </c>
      <c r="C16" s="145" t="str">
        <f>IF('Shutters Order Sheet'!B16="","",'Shutters Order Sheet'!B16)</f>
        <v/>
      </c>
      <c r="D16" s="146" t="str">
        <f>IF('Shutters Order Sheet'!C16="","",'Shutters Order Sheet'!C16)</f>
        <v/>
      </c>
      <c r="E16" s="146" t="str">
        <f>IF('Shutters Order Sheet'!D16="","",'Shutters Order Sheet'!D16)</f>
        <v/>
      </c>
      <c r="F16" s="138" t="str">
        <f>IF(Z16="no frame",'Shutters Order Sheet'!E16-6,IF(Y16="facefit (out)",'Shutters Order Sheet'!E16,IF(Y16="Recessfit (in)",'Shutters Order Sheet'!E16-3,IF('Shutters Order Sheet'!E16="","",""))))</f>
        <v/>
      </c>
      <c r="G16" s="139" t="str">
        <f>IF(Z16="no frame",'Shutters Order Sheet'!F16-6,IF(Y16="facefit (out)",'Shutters Order Sheet'!F16,IF(Y16="Recessfit (in)",'Shutters Order Sheet'!F16-3,IF('Shutters Order Sheet'!F16="","",""))))</f>
        <v/>
      </c>
      <c r="H16" s="146" t="str">
        <f>IF('Shutters Order Sheet'!G16="","",'Shutters Order Sheet'!G16)</f>
        <v/>
      </c>
      <c r="I16" s="146" t="str">
        <f>IF('Shutters Order Sheet'!H16="","",'Shutters Order Sheet'!H16)</f>
        <v/>
      </c>
      <c r="J16" s="146" t="str">
        <f>IF('Shutters Order Sheet'!I16="","",'Shutters Order Sheet'!I16)</f>
        <v/>
      </c>
      <c r="K16" s="146" t="str">
        <f>IF('Shutters Order Sheet'!J16="","",'Shutters Order Sheet'!J16)</f>
        <v/>
      </c>
      <c r="L16" s="146" t="str">
        <f>IF('Shutters Order Sheet'!K16="","",'Shutters Order Sheet'!K16)</f>
        <v/>
      </c>
      <c r="M16" s="146" t="str">
        <f>IF('Shutters Order Sheet'!L16="","",'Shutters Order Sheet'!L16)</f>
        <v/>
      </c>
      <c r="N16" s="146" t="str">
        <f>IF('Shutters Order Sheet'!M16="","",'Shutters Order Sheet'!M16)</f>
        <v/>
      </c>
      <c r="O16" s="146" t="str">
        <f>IF('Shutters Order Sheet'!N16="","",'Shutters Order Sheet'!N16)</f>
        <v/>
      </c>
      <c r="P16" s="146" t="str">
        <f>IF('Shutters Order Sheet'!O16="","",'Shutters Order Sheet'!O16)</f>
        <v/>
      </c>
      <c r="Q16" s="146" t="str">
        <f>IF('Shutters Order Sheet'!P16="","",'Shutters Order Sheet'!P16)</f>
        <v/>
      </c>
      <c r="R16" s="146" t="str">
        <f>IF('Shutters Order Sheet'!Q16="","",'Shutters Order Sheet'!Q16)</f>
        <v/>
      </c>
      <c r="S16" s="146" t="str">
        <f>IF('Shutters Order Sheet'!R16="","",'Shutters Order Sheet'!R16)</f>
        <v/>
      </c>
      <c r="T16" s="147" t="str">
        <f>IF('Shutters Order Sheet'!S16="","",'Shutters Order Sheet'!S16)</f>
        <v/>
      </c>
      <c r="U16" s="147" t="str">
        <f>IF('Shutters Order Sheet'!T16="","",'Shutters Order Sheet'!T16)</f>
        <v/>
      </c>
      <c r="V16" s="147" t="str">
        <f>IF('Shutters Order Sheet'!U16="","",'Shutters Order Sheet'!U16)</f>
        <v/>
      </c>
      <c r="W16" s="147" t="str">
        <f>IF('Shutters Order Sheet'!V16="","",'Shutters Order Sheet'!V16)</f>
        <v/>
      </c>
      <c r="X16" s="147" t="str">
        <f>IF('Shutters Order Sheet'!W16="","",'Shutters Order Sheet'!W16)</f>
        <v/>
      </c>
      <c r="Y16" s="146" t="str">
        <f>IF('Shutters Order Sheet'!X16="","",'Shutters Order Sheet'!X16)</f>
        <v/>
      </c>
      <c r="Z16" s="146" t="str">
        <f>IF('Shutters Order Sheet'!Y16="","",'Shutters Order Sheet'!Y16)</f>
        <v/>
      </c>
      <c r="AA16" s="146" t="str">
        <f>IF('Shutters Order Sheet'!Z16="","",'Shutters Order Sheet'!Z16)</f>
        <v/>
      </c>
      <c r="AB16" s="146" t="str">
        <f>IF('Shutters Order Sheet'!AA16="","",'Shutters Order Sheet'!AA16)</f>
        <v/>
      </c>
      <c r="AC16" s="146" t="str">
        <f>IF('Shutters Order Sheet'!AB16="","",'Shutters Order Sheet'!AB16)</f>
        <v/>
      </c>
      <c r="AD16" s="146" t="str">
        <f>IF('Shutters Order Sheet'!AC16="","",'Shutters Order Sheet'!AC16)</f>
        <v/>
      </c>
      <c r="AE16" s="146" t="str">
        <f>IF('Shutters Order Sheet'!AD16="","",'Shutters Order Sheet'!AD16)</f>
        <v/>
      </c>
      <c r="AF16" s="146" t="str">
        <f>IF('Shutters Order Sheet'!AE16="","",'Shutters Order Sheet'!AE16)</f>
        <v/>
      </c>
      <c r="AG16" s="148" t="str">
        <f t="shared" si="0"/>
        <v/>
      </c>
      <c r="AH16" s="45">
        <v>12</v>
      </c>
      <c r="AI16" s="54" t="str">
        <f>IF('Shutters Order Sheet'!AH16="","",'Shutters Order Sheet'!AH16)</f>
        <v/>
      </c>
      <c r="AJ16" s="30">
        <f t="shared" si="1"/>
        <v>0</v>
      </c>
      <c r="AK16" s="21">
        <f>'Shutters Order Sheet'!AJ16</f>
        <v>0</v>
      </c>
      <c r="AL16" s="21">
        <f>'Shutters Order Sheet'!AK16</f>
        <v>0</v>
      </c>
      <c r="AM16" s="23" t="str">
        <f t="shared" si="2"/>
        <v/>
      </c>
    </row>
    <row r="17" spans="2:39">
      <c r="B17" s="126">
        <v>13</v>
      </c>
      <c r="C17" s="141" t="str">
        <f>IF('Shutters Order Sheet'!B17="","",'Shutters Order Sheet'!B17)</f>
        <v/>
      </c>
      <c r="D17" s="142" t="str">
        <f>IF('Shutters Order Sheet'!C17="","",'Shutters Order Sheet'!C17)</f>
        <v/>
      </c>
      <c r="E17" s="142" t="str">
        <f>IF('Shutters Order Sheet'!D17="","",'Shutters Order Sheet'!D17)</f>
        <v/>
      </c>
      <c r="F17" s="137" t="str">
        <f>IF(Z17="no frame",'Shutters Order Sheet'!E17-6,IF(Y17="facefit (out)",'Shutters Order Sheet'!E17,IF(Y17="Recessfit (in)",'Shutters Order Sheet'!E17-3,IF('Shutters Order Sheet'!E17="","",""))))</f>
        <v/>
      </c>
      <c r="G17" s="140" t="str">
        <f>IF(Z17="no frame",'Shutters Order Sheet'!F17-6,IF(Y17="facefit (out)",'Shutters Order Sheet'!F17,IF(Y17="Recessfit (in)",'Shutters Order Sheet'!F17-3,IF('Shutters Order Sheet'!F17="","",""))))</f>
        <v/>
      </c>
      <c r="H17" s="142" t="str">
        <f>IF('Shutters Order Sheet'!G17="","",'Shutters Order Sheet'!G17)</f>
        <v/>
      </c>
      <c r="I17" s="142" t="str">
        <f>IF('Shutters Order Sheet'!H17="","",'Shutters Order Sheet'!H17)</f>
        <v/>
      </c>
      <c r="J17" s="142" t="str">
        <f>IF('Shutters Order Sheet'!I17="","",'Shutters Order Sheet'!I17)</f>
        <v/>
      </c>
      <c r="K17" s="142" t="str">
        <f>IF('Shutters Order Sheet'!J17="","",'Shutters Order Sheet'!J17)</f>
        <v/>
      </c>
      <c r="L17" s="142" t="str">
        <f>IF('Shutters Order Sheet'!K17="","",'Shutters Order Sheet'!K17)</f>
        <v/>
      </c>
      <c r="M17" s="142" t="str">
        <f>IF('Shutters Order Sheet'!L17="","",'Shutters Order Sheet'!L17)</f>
        <v/>
      </c>
      <c r="N17" s="142" t="str">
        <f>IF('Shutters Order Sheet'!M17="","",'Shutters Order Sheet'!M17)</f>
        <v/>
      </c>
      <c r="O17" s="142" t="str">
        <f>IF('Shutters Order Sheet'!N17="","",'Shutters Order Sheet'!N17)</f>
        <v/>
      </c>
      <c r="P17" s="142" t="str">
        <f>IF('Shutters Order Sheet'!O17="","",'Shutters Order Sheet'!O17)</f>
        <v/>
      </c>
      <c r="Q17" s="142" t="str">
        <f>IF('Shutters Order Sheet'!P17="","",'Shutters Order Sheet'!P17)</f>
        <v/>
      </c>
      <c r="R17" s="142" t="str">
        <f>IF('Shutters Order Sheet'!Q17="","",'Shutters Order Sheet'!Q17)</f>
        <v/>
      </c>
      <c r="S17" s="142" t="str">
        <f>IF('Shutters Order Sheet'!R17="","",'Shutters Order Sheet'!R17)</f>
        <v/>
      </c>
      <c r="T17" s="143" t="str">
        <f>IF('Shutters Order Sheet'!S17="","",'Shutters Order Sheet'!S17)</f>
        <v/>
      </c>
      <c r="U17" s="143" t="str">
        <f>IF('Shutters Order Sheet'!T17="","",'Shutters Order Sheet'!T17)</f>
        <v/>
      </c>
      <c r="V17" s="143" t="str">
        <f>IF('Shutters Order Sheet'!U17="","",'Shutters Order Sheet'!U17)</f>
        <v/>
      </c>
      <c r="W17" s="143" t="str">
        <f>IF('Shutters Order Sheet'!V17="","",'Shutters Order Sheet'!V17)</f>
        <v/>
      </c>
      <c r="X17" s="143" t="str">
        <f>IF('Shutters Order Sheet'!W17="","",'Shutters Order Sheet'!W17)</f>
        <v/>
      </c>
      <c r="Y17" s="142" t="str">
        <f>IF('Shutters Order Sheet'!X17="","",'Shutters Order Sheet'!X17)</f>
        <v/>
      </c>
      <c r="Z17" s="142" t="str">
        <f>IF('Shutters Order Sheet'!Y17="","",'Shutters Order Sheet'!Y17)</f>
        <v/>
      </c>
      <c r="AA17" s="142" t="str">
        <f>IF('Shutters Order Sheet'!Z17="","",'Shutters Order Sheet'!Z17)</f>
        <v/>
      </c>
      <c r="AB17" s="142" t="str">
        <f>IF('Shutters Order Sheet'!AA17="","",'Shutters Order Sheet'!AA17)</f>
        <v/>
      </c>
      <c r="AC17" s="142" t="str">
        <f>IF('Shutters Order Sheet'!AB17="","",'Shutters Order Sheet'!AB17)</f>
        <v/>
      </c>
      <c r="AD17" s="142" t="str">
        <f>IF('Shutters Order Sheet'!AC17="","",'Shutters Order Sheet'!AC17)</f>
        <v/>
      </c>
      <c r="AE17" s="142" t="str">
        <f>IF('Shutters Order Sheet'!AD17="","",'Shutters Order Sheet'!AD17)</f>
        <v/>
      </c>
      <c r="AF17" s="142" t="str">
        <f>IF('Shutters Order Sheet'!AE17="","",'Shutters Order Sheet'!AE17)</f>
        <v/>
      </c>
      <c r="AG17" s="144" t="str">
        <f t="shared" si="0"/>
        <v/>
      </c>
      <c r="AH17" s="44">
        <v>13</v>
      </c>
      <c r="AI17" s="54" t="str">
        <f>IF('Shutters Order Sheet'!AH17="","",'Shutters Order Sheet'!AH17)</f>
        <v/>
      </c>
      <c r="AJ17" s="30">
        <f t="shared" si="1"/>
        <v>0</v>
      </c>
      <c r="AK17" s="20">
        <f>'Shutters Order Sheet'!AJ17</f>
        <v>0</v>
      </c>
      <c r="AL17" s="20">
        <f>'Shutters Order Sheet'!AK17</f>
        <v>0</v>
      </c>
      <c r="AM17" s="23" t="str">
        <f t="shared" si="2"/>
        <v/>
      </c>
    </row>
    <row r="18" spans="2:39">
      <c r="B18" s="128">
        <v>14</v>
      </c>
      <c r="C18" s="145" t="str">
        <f>IF('Shutters Order Sheet'!B18="","",'Shutters Order Sheet'!B18)</f>
        <v/>
      </c>
      <c r="D18" s="146" t="str">
        <f>IF('Shutters Order Sheet'!C18="","",'Shutters Order Sheet'!C18)</f>
        <v/>
      </c>
      <c r="E18" s="146" t="str">
        <f>IF('Shutters Order Sheet'!D18="","",'Shutters Order Sheet'!D18)</f>
        <v/>
      </c>
      <c r="F18" s="138" t="str">
        <f>IF(Z18="no frame",'Shutters Order Sheet'!E18-6,IF(Y18="facefit (out)",'Shutters Order Sheet'!E18,IF(Y18="Recessfit (in)",'Shutters Order Sheet'!E18-3,IF('Shutters Order Sheet'!E18="","",""))))</f>
        <v/>
      </c>
      <c r="G18" s="139" t="str">
        <f>IF(Z18="no frame",'Shutters Order Sheet'!F18-6,IF(Y18="facefit (out)",'Shutters Order Sheet'!F18,IF(Y18="Recessfit (in)",'Shutters Order Sheet'!F18-3,IF('Shutters Order Sheet'!F18="","",""))))</f>
        <v/>
      </c>
      <c r="H18" s="146" t="str">
        <f>IF('Shutters Order Sheet'!G18="","",'Shutters Order Sheet'!G18)</f>
        <v/>
      </c>
      <c r="I18" s="146" t="str">
        <f>IF('Shutters Order Sheet'!H18="","",'Shutters Order Sheet'!H18)</f>
        <v/>
      </c>
      <c r="J18" s="146" t="str">
        <f>IF('Shutters Order Sheet'!I18="","",'Shutters Order Sheet'!I18)</f>
        <v/>
      </c>
      <c r="K18" s="146" t="str">
        <f>IF('Shutters Order Sheet'!J18="","",'Shutters Order Sheet'!J18)</f>
        <v/>
      </c>
      <c r="L18" s="146" t="str">
        <f>IF('Shutters Order Sheet'!K18="","",'Shutters Order Sheet'!K18)</f>
        <v/>
      </c>
      <c r="M18" s="146" t="str">
        <f>IF('Shutters Order Sheet'!L18="","",'Shutters Order Sheet'!L18)</f>
        <v/>
      </c>
      <c r="N18" s="146" t="str">
        <f>IF('Shutters Order Sheet'!M18="","",'Shutters Order Sheet'!M18)</f>
        <v/>
      </c>
      <c r="O18" s="146" t="str">
        <f>IF('Shutters Order Sheet'!N18="","",'Shutters Order Sheet'!N18)</f>
        <v/>
      </c>
      <c r="P18" s="146" t="str">
        <f>IF('Shutters Order Sheet'!O18="","",'Shutters Order Sheet'!O18)</f>
        <v/>
      </c>
      <c r="Q18" s="146" t="str">
        <f>IF('Shutters Order Sheet'!P18="","",'Shutters Order Sheet'!P18)</f>
        <v/>
      </c>
      <c r="R18" s="146" t="str">
        <f>IF('Shutters Order Sheet'!Q18="","",'Shutters Order Sheet'!Q18)</f>
        <v/>
      </c>
      <c r="S18" s="146" t="str">
        <f>IF('Shutters Order Sheet'!R18="","",'Shutters Order Sheet'!R18)</f>
        <v/>
      </c>
      <c r="T18" s="147" t="str">
        <f>IF('Shutters Order Sheet'!S18="","",'Shutters Order Sheet'!S18)</f>
        <v/>
      </c>
      <c r="U18" s="147" t="str">
        <f>IF('Shutters Order Sheet'!T18="","",'Shutters Order Sheet'!T18)</f>
        <v/>
      </c>
      <c r="V18" s="147" t="str">
        <f>IF('Shutters Order Sheet'!U18="","",'Shutters Order Sheet'!U18)</f>
        <v/>
      </c>
      <c r="W18" s="147" t="str">
        <f>IF('Shutters Order Sheet'!V18="","",'Shutters Order Sheet'!V18)</f>
        <v/>
      </c>
      <c r="X18" s="147" t="str">
        <f>IF('Shutters Order Sheet'!W18="","",'Shutters Order Sheet'!W18)</f>
        <v/>
      </c>
      <c r="Y18" s="146" t="str">
        <f>IF('Shutters Order Sheet'!X18="","",'Shutters Order Sheet'!X18)</f>
        <v/>
      </c>
      <c r="Z18" s="146" t="str">
        <f>IF('Shutters Order Sheet'!Y18="","",'Shutters Order Sheet'!Y18)</f>
        <v/>
      </c>
      <c r="AA18" s="146" t="str">
        <f>IF('Shutters Order Sheet'!Z18="","",'Shutters Order Sheet'!Z18)</f>
        <v/>
      </c>
      <c r="AB18" s="146" t="str">
        <f>IF('Shutters Order Sheet'!AA18="","",'Shutters Order Sheet'!AA18)</f>
        <v/>
      </c>
      <c r="AC18" s="146" t="str">
        <f>IF('Shutters Order Sheet'!AB18="","",'Shutters Order Sheet'!AB18)</f>
        <v/>
      </c>
      <c r="AD18" s="146" t="str">
        <f>IF('Shutters Order Sheet'!AC18="","",'Shutters Order Sheet'!AC18)</f>
        <v/>
      </c>
      <c r="AE18" s="146" t="str">
        <f>IF('Shutters Order Sheet'!AD18="","",'Shutters Order Sheet'!AD18)</f>
        <v/>
      </c>
      <c r="AF18" s="146" t="str">
        <f>IF('Shutters Order Sheet'!AE18="","",'Shutters Order Sheet'!AE18)</f>
        <v/>
      </c>
      <c r="AG18" s="148" t="str">
        <f t="shared" si="0"/>
        <v/>
      </c>
      <c r="AH18" s="45">
        <v>14</v>
      </c>
      <c r="AI18" s="54" t="str">
        <f>IF('Shutters Order Sheet'!AH18="","",'Shutters Order Sheet'!AH18)</f>
        <v/>
      </c>
      <c r="AJ18" s="30">
        <f t="shared" si="1"/>
        <v>0</v>
      </c>
      <c r="AK18" s="21">
        <f>'Shutters Order Sheet'!AJ18</f>
        <v>0</v>
      </c>
      <c r="AL18" s="21">
        <f>'Shutters Order Sheet'!AK18</f>
        <v>0</v>
      </c>
      <c r="AM18" s="23" t="str">
        <f t="shared" si="2"/>
        <v/>
      </c>
    </row>
    <row r="19" spans="2:39">
      <c r="B19" s="126">
        <v>15</v>
      </c>
      <c r="C19" s="141" t="str">
        <f>IF('Shutters Order Sheet'!B19="","",'Shutters Order Sheet'!B19)</f>
        <v/>
      </c>
      <c r="D19" s="142" t="str">
        <f>IF('Shutters Order Sheet'!C19="","",'Shutters Order Sheet'!C19)</f>
        <v/>
      </c>
      <c r="E19" s="142" t="str">
        <f>IF('Shutters Order Sheet'!D19="","",'Shutters Order Sheet'!D19)</f>
        <v/>
      </c>
      <c r="F19" s="137" t="str">
        <f>IF(Z19="no frame",'Shutters Order Sheet'!E19-6,IF(Y19="facefit (out)",'Shutters Order Sheet'!E19,IF(Y19="Recessfit (in)",'Shutters Order Sheet'!E19-3,IF('Shutters Order Sheet'!E19="","",""))))</f>
        <v/>
      </c>
      <c r="G19" s="140" t="str">
        <f>IF(Z19="no frame",'Shutters Order Sheet'!F19-6,IF(Y19="facefit (out)",'Shutters Order Sheet'!F19,IF(Y19="Recessfit (in)",'Shutters Order Sheet'!F19-3,IF('Shutters Order Sheet'!F19="","",""))))</f>
        <v/>
      </c>
      <c r="H19" s="142" t="str">
        <f>IF('Shutters Order Sheet'!G19="","",'Shutters Order Sheet'!G19)</f>
        <v/>
      </c>
      <c r="I19" s="142" t="str">
        <f>IF('Shutters Order Sheet'!H19="","",'Shutters Order Sheet'!H19)</f>
        <v/>
      </c>
      <c r="J19" s="142" t="str">
        <f>IF('Shutters Order Sheet'!I19="","",'Shutters Order Sheet'!I19)</f>
        <v/>
      </c>
      <c r="K19" s="142" t="str">
        <f>IF('Shutters Order Sheet'!J19="","",'Shutters Order Sheet'!J19)</f>
        <v/>
      </c>
      <c r="L19" s="142" t="str">
        <f>IF('Shutters Order Sheet'!K19="","",'Shutters Order Sheet'!K19)</f>
        <v/>
      </c>
      <c r="M19" s="142" t="str">
        <f>IF('Shutters Order Sheet'!L19="","",'Shutters Order Sheet'!L19)</f>
        <v/>
      </c>
      <c r="N19" s="142" t="str">
        <f>IF('Shutters Order Sheet'!M19="","",'Shutters Order Sheet'!M19)</f>
        <v/>
      </c>
      <c r="O19" s="142" t="str">
        <f>IF('Shutters Order Sheet'!N19="","",'Shutters Order Sheet'!N19)</f>
        <v/>
      </c>
      <c r="P19" s="142" t="str">
        <f>IF('Shutters Order Sheet'!O19="","",'Shutters Order Sheet'!O19)</f>
        <v/>
      </c>
      <c r="Q19" s="142" t="str">
        <f>IF('Shutters Order Sheet'!P19="","",'Shutters Order Sheet'!P19)</f>
        <v/>
      </c>
      <c r="R19" s="142" t="str">
        <f>IF('Shutters Order Sheet'!Q19="","",'Shutters Order Sheet'!Q19)</f>
        <v/>
      </c>
      <c r="S19" s="142" t="str">
        <f>IF('Shutters Order Sheet'!R19="","",'Shutters Order Sheet'!R19)</f>
        <v/>
      </c>
      <c r="T19" s="143" t="str">
        <f>IF('Shutters Order Sheet'!S19="","",'Shutters Order Sheet'!S19)</f>
        <v/>
      </c>
      <c r="U19" s="143" t="str">
        <f>IF('Shutters Order Sheet'!T19="","",'Shutters Order Sheet'!T19)</f>
        <v/>
      </c>
      <c r="V19" s="143" t="str">
        <f>IF('Shutters Order Sheet'!U19="","",'Shutters Order Sheet'!U19)</f>
        <v/>
      </c>
      <c r="W19" s="143" t="str">
        <f>IF('Shutters Order Sheet'!V19="","",'Shutters Order Sheet'!V19)</f>
        <v/>
      </c>
      <c r="X19" s="143" t="str">
        <f>IF('Shutters Order Sheet'!W19="","",'Shutters Order Sheet'!W19)</f>
        <v/>
      </c>
      <c r="Y19" s="142" t="str">
        <f>IF('Shutters Order Sheet'!X19="","",'Shutters Order Sheet'!X19)</f>
        <v/>
      </c>
      <c r="Z19" s="142" t="str">
        <f>IF('Shutters Order Sheet'!Y19="","",'Shutters Order Sheet'!Y19)</f>
        <v/>
      </c>
      <c r="AA19" s="142" t="str">
        <f>IF('Shutters Order Sheet'!Z19="","",'Shutters Order Sheet'!Z19)</f>
        <v/>
      </c>
      <c r="AB19" s="142" t="str">
        <f>IF('Shutters Order Sheet'!AA19="","",'Shutters Order Sheet'!AA19)</f>
        <v/>
      </c>
      <c r="AC19" s="142" t="str">
        <f>IF('Shutters Order Sheet'!AB19="","",'Shutters Order Sheet'!AB19)</f>
        <v/>
      </c>
      <c r="AD19" s="142" t="str">
        <f>IF('Shutters Order Sheet'!AC19="","",'Shutters Order Sheet'!AC19)</f>
        <v/>
      </c>
      <c r="AE19" s="142" t="str">
        <f>IF('Shutters Order Sheet'!AD19="","",'Shutters Order Sheet'!AD19)</f>
        <v/>
      </c>
      <c r="AF19" s="142" t="str">
        <f>IF('Shutters Order Sheet'!AE19="","",'Shutters Order Sheet'!AE19)</f>
        <v/>
      </c>
      <c r="AG19" s="144" t="str">
        <f t="shared" si="0"/>
        <v/>
      </c>
      <c r="AH19" s="44">
        <v>15</v>
      </c>
      <c r="AI19" s="54" t="str">
        <f>IF('Shutters Order Sheet'!AH19="","",'Shutters Order Sheet'!AH19)</f>
        <v/>
      </c>
      <c r="AJ19" s="30">
        <f t="shared" si="1"/>
        <v>0</v>
      </c>
      <c r="AK19" s="20">
        <f>'Shutters Order Sheet'!AJ19</f>
        <v>0</v>
      </c>
      <c r="AL19" s="20">
        <f>'Shutters Order Sheet'!AK19</f>
        <v>0</v>
      </c>
      <c r="AM19" s="23" t="str">
        <f t="shared" si="2"/>
        <v/>
      </c>
    </row>
    <row r="20" spans="2:39">
      <c r="B20" s="128">
        <v>16</v>
      </c>
      <c r="C20" s="145" t="str">
        <f>IF('Shutters Order Sheet'!B20="","",'Shutters Order Sheet'!B20)</f>
        <v/>
      </c>
      <c r="D20" s="146" t="str">
        <f>IF('Shutters Order Sheet'!C20="","",'Shutters Order Sheet'!C20)</f>
        <v/>
      </c>
      <c r="E20" s="146" t="str">
        <f>IF('Shutters Order Sheet'!D20="","",'Shutters Order Sheet'!D20)</f>
        <v/>
      </c>
      <c r="F20" s="138" t="str">
        <f>IF(Z20="no frame",'Shutters Order Sheet'!E20-6,IF(Y20="facefit (out)",'Shutters Order Sheet'!E20,IF(Y20="Recessfit (in)",'Shutters Order Sheet'!E20-3,IF('Shutters Order Sheet'!E20="","",""))))</f>
        <v/>
      </c>
      <c r="G20" s="139" t="str">
        <f>IF(Z20="no frame",'Shutters Order Sheet'!F20-6,IF(Y20="facefit (out)",'Shutters Order Sheet'!F20,IF(Y20="Recessfit (in)",'Shutters Order Sheet'!F20-3,IF('Shutters Order Sheet'!F20="","",""))))</f>
        <v/>
      </c>
      <c r="H20" s="146" t="str">
        <f>IF('Shutters Order Sheet'!G20="","",'Shutters Order Sheet'!G20)</f>
        <v/>
      </c>
      <c r="I20" s="146" t="str">
        <f>IF('Shutters Order Sheet'!H20="","",'Shutters Order Sheet'!H20)</f>
        <v/>
      </c>
      <c r="J20" s="146" t="str">
        <f>IF('Shutters Order Sheet'!I20="","",'Shutters Order Sheet'!I20)</f>
        <v/>
      </c>
      <c r="K20" s="146" t="str">
        <f>IF('Shutters Order Sheet'!J20="","",'Shutters Order Sheet'!J20)</f>
        <v/>
      </c>
      <c r="L20" s="146" t="str">
        <f>IF('Shutters Order Sheet'!K20="","",'Shutters Order Sheet'!K20)</f>
        <v/>
      </c>
      <c r="M20" s="146" t="str">
        <f>IF('Shutters Order Sheet'!L20="","",'Shutters Order Sheet'!L20)</f>
        <v/>
      </c>
      <c r="N20" s="146" t="str">
        <f>IF('Shutters Order Sheet'!M20="","",'Shutters Order Sheet'!M20)</f>
        <v/>
      </c>
      <c r="O20" s="146" t="str">
        <f>IF('Shutters Order Sheet'!N20="","",'Shutters Order Sheet'!N20)</f>
        <v/>
      </c>
      <c r="P20" s="146" t="str">
        <f>IF('Shutters Order Sheet'!O20="","",'Shutters Order Sheet'!O20)</f>
        <v/>
      </c>
      <c r="Q20" s="146" t="str">
        <f>IF('Shutters Order Sheet'!P20="","",'Shutters Order Sheet'!P20)</f>
        <v/>
      </c>
      <c r="R20" s="146" t="str">
        <f>IF('Shutters Order Sheet'!Q20="","",'Shutters Order Sheet'!Q20)</f>
        <v/>
      </c>
      <c r="S20" s="146" t="str">
        <f>IF('Shutters Order Sheet'!R20="","",'Shutters Order Sheet'!R20)</f>
        <v/>
      </c>
      <c r="T20" s="147" t="str">
        <f>IF('Shutters Order Sheet'!S20="","",'Shutters Order Sheet'!S20)</f>
        <v/>
      </c>
      <c r="U20" s="147" t="str">
        <f>IF('Shutters Order Sheet'!T20="","",'Shutters Order Sheet'!T20)</f>
        <v/>
      </c>
      <c r="V20" s="147" t="str">
        <f>IF('Shutters Order Sheet'!U20="","",'Shutters Order Sheet'!U20)</f>
        <v/>
      </c>
      <c r="W20" s="147" t="str">
        <f>IF('Shutters Order Sheet'!V20="","",'Shutters Order Sheet'!V20)</f>
        <v/>
      </c>
      <c r="X20" s="147" t="str">
        <f>IF('Shutters Order Sheet'!W20="","",'Shutters Order Sheet'!W20)</f>
        <v/>
      </c>
      <c r="Y20" s="146" t="str">
        <f>IF('Shutters Order Sheet'!X20="","",'Shutters Order Sheet'!X20)</f>
        <v/>
      </c>
      <c r="Z20" s="146" t="str">
        <f>IF('Shutters Order Sheet'!Y20="","",'Shutters Order Sheet'!Y20)</f>
        <v/>
      </c>
      <c r="AA20" s="146" t="str">
        <f>IF('Shutters Order Sheet'!Z20="","",'Shutters Order Sheet'!Z20)</f>
        <v/>
      </c>
      <c r="AB20" s="146" t="str">
        <f>IF('Shutters Order Sheet'!AA20="","",'Shutters Order Sheet'!AA20)</f>
        <v/>
      </c>
      <c r="AC20" s="146" t="str">
        <f>IF('Shutters Order Sheet'!AB20="","",'Shutters Order Sheet'!AB20)</f>
        <v/>
      </c>
      <c r="AD20" s="146" t="str">
        <f>IF('Shutters Order Sheet'!AC20="","",'Shutters Order Sheet'!AC20)</f>
        <v/>
      </c>
      <c r="AE20" s="146" t="str">
        <f>IF('Shutters Order Sheet'!AD20="","",'Shutters Order Sheet'!AD20)</f>
        <v/>
      </c>
      <c r="AF20" s="146" t="str">
        <f>IF('Shutters Order Sheet'!AE20="","",'Shutters Order Sheet'!AE20)</f>
        <v/>
      </c>
      <c r="AG20" s="148" t="str">
        <f t="shared" si="0"/>
        <v/>
      </c>
      <c r="AH20" s="45">
        <v>16</v>
      </c>
      <c r="AI20" s="54" t="str">
        <f>IF('Shutters Order Sheet'!AH20="","",'Shutters Order Sheet'!AH20)</f>
        <v/>
      </c>
      <c r="AJ20" s="30">
        <f t="shared" si="1"/>
        <v>0</v>
      </c>
      <c r="AK20" s="21">
        <f>'Shutters Order Sheet'!AJ20</f>
        <v>0</v>
      </c>
      <c r="AL20" s="21">
        <f>'Shutters Order Sheet'!AK20</f>
        <v>0</v>
      </c>
      <c r="AM20" s="23" t="str">
        <f t="shared" si="2"/>
        <v/>
      </c>
    </row>
    <row r="21" spans="2:39">
      <c r="B21" s="126">
        <v>17</v>
      </c>
      <c r="C21" s="141" t="str">
        <f>IF('Shutters Order Sheet'!B21="","",'Shutters Order Sheet'!B21)</f>
        <v/>
      </c>
      <c r="D21" s="142" t="str">
        <f>IF('Shutters Order Sheet'!C21="","",'Shutters Order Sheet'!C21)</f>
        <v/>
      </c>
      <c r="E21" s="142" t="str">
        <f>IF('Shutters Order Sheet'!D21="","",'Shutters Order Sheet'!D21)</f>
        <v/>
      </c>
      <c r="F21" s="137" t="str">
        <f>IF(Z21="no frame",'Shutters Order Sheet'!E21-6,IF(Y21="facefit (out)",'Shutters Order Sheet'!E21,IF(Y21="Recessfit (in)",'Shutters Order Sheet'!E21-3,IF('Shutters Order Sheet'!E21="","",""))))</f>
        <v/>
      </c>
      <c r="G21" s="140" t="str">
        <f>IF(Z21="no frame",'Shutters Order Sheet'!F21-6,IF(Y21="facefit (out)",'Shutters Order Sheet'!F21,IF(Y21="Recessfit (in)",'Shutters Order Sheet'!F21-3,IF('Shutters Order Sheet'!F21="","",""))))</f>
        <v/>
      </c>
      <c r="H21" s="142" t="str">
        <f>IF('Shutters Order Sheet'!G21="","",'Shutters Order Sheet'!G21)</f>
        <v/>
      </c>
      <c r="I21" s="142" t="str">
        <f>IF('Shutters Order Sheet'!H21="","",'Shutters Order Sheet'!H21)</f>
        <v/>
      </c>
      <c r="J21" s="142" t="str">
        <f>IF('Shutters Order Sheet'!I21="","",'Shutters Order Sheet'!I21)</f>
        <v/>
      </c>
      <c r="K21" s="142" t="str">
        <f>IF('Shutters Order Sheet'!J21="","",'Shutters Order Sheet'!J21)</f>
        <v/>
      </c>
      <c r="L21" s="142" t="str">
        <f>IF('Shutters Order Sheet'!K21="","",'Shutters Order Sheet'!K21)</f>
        <v/>
      </c>
      <c r="M21" s="142" t="str">
        <f>IF('Shutters Order Sheet'!L21="","",'Shutters Order Sheet'!L21)</f>
        <v/>
      </c>
      <c r="N21" s="142" t="str">
        <f>IF('Shutters Order Sheet'!M21="","",'Shutters Order Sheet'!M21)</f>
        <v/>
      </c>
      <c r="O21" s="142" t="str">
        <f>IF('Shutters Order Sheet'!N21="","",'Shutters Order Sheet'!N21)</f>
        <v/>
      </c>
      <c r="P21" s="142" t="str">
        <f>IF('Shutters Order Sheet'!O21="","",'Shutters Order Sheet'!O21)</f>
        <v/>
      </c>
      <c r="Q21" s="142" t="str">
        <f>IF('Shutters Order Sheet'!P21="","",'Shutters Order Sheet'!P21)</f>
        <v/>
      </c>
      <c r="R21" s="142" t="str">
        <f>IF('Shutters Order Sheet'!Q21="","",'Shutters Order Sheet'!Q21)</f>
        <v/>
      </c>
      <c r="S21" s="142" t="str">
        <f>IF('Shutters Order Sheet'!R21="","",'Shutters Order Sheet'!R21)</f>
        <v/>
      </c>
      <c r="T21" s="143" t="str">
        <f>IF('Shutters Order Sheet'!S21="","",'Shutters Order Sheet'!S21)</f>
        <v/>
      </c>
      <c r="U21" s="143" t="str">
        <f>IF('Shutters Order Sheet'!T21="","",'Shutters Order Sheet'!T21)</f>
        <v/>
      </c>
      <c r="V21" s="143" t="str">
        <f>IF('Shutters Order Sheet'!U21="","",'Shutters Order Sheet'!U21)</f>
        <v/>
      </c>
      <c r="W21" s="143" t="str">
        <f>IF('Shutters Order Sheet'!V21="","",'Shutters Order Sheet'!V21)</f>
        <v/>
      </c>
      <c r="X21" s="143" t="str">
        <f>IF('Shutters Order Sheet'!W21="","",'Shutters Order Sheet'!W21)</f>
        <v/>
      </c>
      <c r="Y21" s="142" t="str">
        <f>IF('Shutters Order Sheet'!X21="","",'Shutters Order Sheet'!X21)</f>
        <v/>
      </c>
      <c r="Z21" s="142" t="str">
        <f>IF('Shutters Order Sheet'!Y21="","",'Shutters Order Sheet'!Y21)</f>
        <v/>
      </c>
      <c r="AA21" s="142" t="str">
        <f>IF('Shutters Order Sheet'!Z21="","",'Shutters Order Sheet'!Z21)</f>
        <v/>
      </c>
      <c r="AB21" s="142" t="str">
        <f>IF('Shutters Order Sheet'!AA21="","",'Shutters Order Sheet'!AA21)</f>
        <v/>
      </c>
      <c r="AC21" s="142" t="str">
        <f>IF('Shutters Order Sheet'!AB21="","",'Shutters Order Sheet'!AB21)</f>
        <v/>
      </c>
      <c r="AD21" s="142" t="str">
        <f>IF('Shutters Order Sheet'!AC21="","",'Shutters Order Sheet'!AC21)</f>
        <v/>
      </c>
      <c r="AE21" s="142" t="str">
        <f>IF('Shutters Order Sheet'!AD21="","",'Shutters Order Sheet'!AD21)</f>
        <v/>
      </c>
      <c r="AF21" s="142" t="str">
        <f>IF('Shutters Order Sheet'!AE21="","",'Shutters Order Sheet'!AE21)</f>
        <v/>
      </c>
      <c r="AG21" s="144" t="str">
        <f t="shared" si="0"/>
        <v/>
      </c>
      <c r="AH21" s="44">
        <v>17</v>
      </c>
      <c r="AI21" s="54" t="str">
        <f>IF('Shutters Order Sheet'!AH21="","",'Shutters Order Sheet'!AH21)</f>
        <v/>
      </c>
      <c r="AJ21" s="30">
        <f t="shared" si="1"/>
        <v>0</v>
      </c>
      <c r="AK21" s="20">
        <f>'Shutters Order Sheet'!AJ21</f>
        <v>0</v>
      </c>
      <c r="AL21" s="20">
        <f>'Shutters Order Sheet'!AK21</f>
        <v>0</v>
      </c>
      <c r="AM21" s="23" t="str">
        <f t="shared" si="2"/>
        <v/>
      </c>
    </row>
    <row r="22" spans="2:39">
      <c r="B22" s="128">
        <v>18</v>
      </c>
      <c r="C22" s="145" t="str">
        <f>IF('Shutters Order Sheet'!B22="","",'Shutters Order Sheet'!B22)</f>
        <v/>
      </c>
      <c r="D22" s="146" t="str">
        <f>IF('Shutters Order Sheet'!C22="","",'Shutters Order Sheet'!C22)</f>
        <v/>
      </c>
      <c r="E22" s="146" t="str">
        <f>IF('Shutters Order Sheet'!D22="","",'Shutters Order Sheet'!D22)</f>
        <v/>
      </c>
      <c r="F22" s="138" t="str">
        <f>IF(Z22="no frame",'Shutters Order Sheet'!E22-6,IF(Y22="facefit (out)",'Shutters Order Sheet'!E22,IF(Y22="Recessfit (in)",'Shutters Order Sheet'!E22-3,IF('Shutters Order Sheet'!E22="","",""))))</f>
        <v/>
      </c>
      <c r="G22" s="139" t="str">
        <f>IF(Z22="no frame",'Shutters Order Sheet'!F22-6,IF(Y22="facefit (out)",'Shutters Order Sheet'!F22,IF(Y22="Recessfit (in)",'Shutters Order Sheet'!F22-3,IF('Shutters Order Sheet'!F22="","",""))))</f>
        <v/>
      </c>
      <c r="H22" s="146" t="str">
        <f>IF('Shutters Order Sheet'!G22="","",'Shutters Order Sheet'!G22)</f>
        <v/>
      </c>
      <c r="I22" s="146" t="str">
        <f>IF('Shutters Order Sheet'!H22="","",'Shutters Order Sheet'!H22)</f>
        <v/>
      </c>
      <c r="J22" s="146" t="str">
        <f>IF('Shutters Order Sheet'!I22="","",'Shutters Order Sheet'!I22)</f>
        <v/>
      </c>
      <c r="K22" s="146" t="str">
        <f>IF('Shutters Order Sheet'!J22="","",'Shutters Order Sheet'!J22)</f>
        <v/>
      </c>
      <c r="L22" s="146" t="str">
        <f>IF('Shutters Order Sheet'!K22="","",'Shutters Order Sheet'!K22)</f>
        <v/>
      </c>
      <c r="M22" s="146" t="str">
        <f>IF('Shutters Order Sheet'!L22="","",'Shutters Order Sheet'!L22)</f>
        <v/>
      </c>
      <c r="N22" s="146" t="str">
        <f>IF('Shutters Order Sheet'!M22="","",'Shutters Order Sheet'!M22)</f>
        <v/>
      </c>
      <c r="O22" s="146" t="str">
        <f>IF('Shutters Order Sheet'!N22="","",'Shutters Order Sheet'!N22)</f>
        <v/>
      </c>
      <c r="P22" s="146" t="str">
        <f>IF('Shutters Order Sheet'!O22="","",'Shutters Order Sheet'!O22)</f>
        <v/>
      </c>
      <c r="Q22" s="146" t="str">
        <f>IF('Shutters Order Sheet'!P22="","",'Shutters Order Sheet'!P22)</f>
        <v/>
      </c>
      <c r="R22" s="146" t="str">
        <f>IF('Shutters Order Sheet'!Q22="","",'Shutters Order Sheet'!Q22)</f>
        <v/>
      </c>
      <c r="S22" s="146" t="str">
        <f>IF('Shutters Order Sheet'!R22="","",'Shutters Order Sheet'!R22)</f>
        <v/>
      </c>
      <c r="T22" s="147" t="str">
        <f>IF('Shutters Order Sheet'!S22="","",'Shutters Order Sheet'!S22)</f>
        <v/>
      </c>
      <c r="U22" s="147" t="str">
        <f>IF('Shutters Order Sheet'!T22="","",'Shutters Order Sheet'!T22)</f>
        <v/>
      </c>
      <c r="V22" s="147" t="str">
        <f>IF('Shutters Order Sheet'!U22="","",'Shutters Order Sheet'!U22)</f>
        <v/>
      </c>
      <c r="W22" s="147" t="str">
        <f>IF('Shutters Order Sheet'!V22="","",'Shutters Order Sheet'!V22)</f>
        <v/>
      </c>
      <c r="X22" s="147" t="str">
        <f>IF('Shutters Order Sheet'!W22="","",'Shutters Order Sheet'!W22)</f>
        <v/>
      </c>
      <c r="Y22" s="146" t="str">
        <f>IF('Shutters Order Sheet'!X22="","",'Shutters Order Sheet'!X22)</f>
        <v/>
      </c>
      <c r="Z22" s="146" t="str">
        <f>IF('Shutters Order Sheet'!Y22="","",'Shutters Order Sheet'!Y22)</f>
        <v/>
      </c>
      <c r="AA22" s="146" t="str">
        <f>IF('Shutters Order Sheet'!Z22="","",'Shutters Order Sheet'!Z22)</f>
        <v/>
      </c>
      <c r="AB22" s="146" t="str">
        <f>IF('Shutters Order Sheet'!AA22="","",'Shutters Order Sheet'!AA22)</f>
        <v/>
      </c>
      <c r="AC22" s="146" t="str">
        <f>IF('Shutters Order Sheet'!AB22="","",'Shutters Order Sheet'!AB22)</f>
        <v/>
      </c>
      <c r="AD22" s="146" t="str">
        <f>IF('Shutters Order Sheet'!AC22="","",'Shutters Order Sheet'!AC22)</f>
        <v/>
      </c>
      <c r="AE22" s="146" t="str">
        <f>IF('Shutters Order Sheet'!AD22="","",'Shutters Order Sheet'!AD22)</f>
        <v/>
      </c>
      <c r="AF22" s="146" t="str">
        <f>IF('Shutters Order Sheet'!AE22="","",'Shutters Order Sheet'!AE22)</f>
        <v/>
      </c>
      <c r="AG22" s="148" t="str">
        <f t="shared" si="0"/>
        <v/>
      </c>
      <c r="AH22" s="45">
        <v>18</v>
      </c>
      <c r="AI22" s="54" t="str">
        <f>IF('Shutters Order Sheet'!AH22="","",'Shutters Order Sheet'!AH22)</f>
        <v/>
      </c>
      <c r="AJ22" s="30">
        <f t="shared" si="1"/>
        <v>0</v>
      </c>
      <c r="AK22" s="21">
        <f>'Shutters Order Sheet'!AJ22</f>
        <v>0</v>
      </c>
      <c r="AL22" s="21">
        <f>'Shutters Order Sheet'!AK22</f>
        <v>0</v>
      </c>
      <c r="AM22" s="23" t="str">
        <f t="shared" si="2"/>
        <v/>
      </c>
    </row>
    <row r="23" spans="2:39">
      <c r="B23" s="126">
        <v>19</v>
      </c>
      <c r="C23" s="141" t="str">
        <f>IF('Shutters Order Sheet'!B23="","",'Shutters Order Sheet'!B23)</f>
        <v/>
      </c>
      <c r="D23" s="142" t="str">
        <f>IF('Shutters Order Sheet'!C23="","",'Shutters Order Sheet'!C23)</f>
        <v/>
      </c>
      <c r="E23" s="142" t="str">
        <f>IF('Shutters Order Sheet'!D23="","",'Shutters Order Sheet'!D23)</f>
        <v/>
      </c>
      <c r="F23" s="137" t="str">
        <f>IF(Z23="no frame",'Shutters Order Sheet'!E23-6,IF(Y23="facefit (out)",'Shutters Order Sheet'!E23,IF(Y23="Recessfit (in)",'Shutters Order Sheet'!E23-3,IF('Shutters Order Sheet'!E23="","",""))))</f>
        <v/>
      </c>
      <c r="G23" s="140" t="str">
        <f>IF(Z23="no frame",'Shutters Order Sheet'!F23-6,IF(Y23="facefit (out)",'Shutters Order Sheet'!F23,IF(Y23="Recessfit (in)",'Shutters Order Sheet'!F23-3,IF('Shutters Order Sheet'!F23="","",""))))</f>
        <v/>
      </c>
      <c r="H23" s="142" t="str">
        <f>IF('Shutters Order Sheet'!G23="","",'Shutters Order Sheet'!G23)</f>
        <v/>
      </c>
      <c r="I23" s="142" t="str">
        <f>IF('Shutters Order Sheet'!H23="","",'Shutters Order Sheet'!H23)</f>
        <v/>
      </c>
      <c r="J23" s="142" t="str">
        <f>IF('Shutters Order Sheet'!I23="","",'Shutters Order Sheet'!I23)</f>
        <v/>
      </c>
      <c r="K23" s="142" t="str">
        <f>IF('Shutters Order Sheet'!J23="","",'Shutters Order Sheet'!J23)</f>
        <v/>
      </c>
      <c r="L23" s="142" t="str">
        <f>IF('Shutters Order Sheet'!K23="","",'Shutters Order Sheet'!K23)</f>
        <v/>
      </c>
      <c r="M23" s="142" t="str">
        <f>IF('Shutters Order Sheet'!L23="","",'Shutters Order Sheet'!L23)</f>
        <v/>
      </c>
      <c r="N23" s="142" t="str">
        <f>IF('Shutters Order Sheet'!M23="","",'Shutters Order Sheet'!M23)</f>
        <v/>
      </c>
      <c r="O23" s="142" t="str">
        <f>IF('Shutters Order Sheet'!N23="","",'Shutters Order Sheet'!N23)</f>
        <v/>
      </c>
      <c r="P23" s="142" t="str">
        <f>IF('Shutters Order Sheet'!O23="","",'Shutters Order Sheet'!O23)</f>
        <v/>
      </c>
      <c r="Q23" s="142" t="str">
        <f>IF('Shutters Order Sheet'!P23="","",'Shutters Order Sheet'!P23)</f>
        <v/>
      </c>
      <c r="R23" s="142" t="str">
        <f>IF('Shutters Order Sheet'!Q23="","",'Shutters Order Sheet'!Q23)</f>
        <v/>
      </c>
      <c r="S23" s="142" t="str">
        <f>IF('Shutters Order Sheet'!R23="","",'Shutters Order Sheet'!R23)</f>
        <v/>
      </c>
      <c r="T23" s="142" t="str">
        <f>IF('Shutters Order Sheet'!S23="","",'Shutters Order Sheet'!S23)</f>
        <v/>
      </c>
      <c r="U23" s="142" t="str">
        <f>IF('Shutters Order Sheet'!T23="","",'Shutters Order Sheet'!T23)</f>
        <v/>
      </c>
      <c r="V23" s="142" t="str">
        <f>IF('Shutters Order Sheet'!U23="","",'Shutters Order Sheet'!U23)</f>
        <v/>
      </c>
      <c r="W23" s="142" t="str">
        <f>IF('Shutters Order Sheet'!V23="","",'Shutters Order Sheet'!V23)</f>
        <v/>
      </c>
      <c r="X23" s="142" t="str">
        <f>IF('Shutters Order Sheet'!W23="","",'Shutters Order Sheet'!W23)</f>
        <v/>
      </c>
      <c r="Y23" s="142" t="str">
        <f>IF('Shutters Order Sheet'!X23="","",'Shutters Order Sheet'!X23)</f>
        <v/>
      </c>
      <c r="Z23" s="142" t="str">
        <f>IF('Shutters Order Sheet'!Y23="","",'Shutters Order Sheet'!Y23)</f>
        <v/>
      </c>
      <c r="AA23" s="142" t="str">
        <f>IF('Shutters Order Sheet'!Z23="","",'Shutters Order Sheet'!Z23)</f>
        <v/>
      </c>
      <c r="AB23" s="142" t="str">
        <f>IF('Shutters Order Sheet'!AA23="","",'Shutters Order Sheet'!AA23)</f>
        <v/>
      </c>
      <c r="AC23" s="142" t="str">
        <f>IF('Shutters Order Sheet'!AB23="","",'Shutters Order Sheet'!AB23)</f>
        <v/>
      </c>
      <c r="AD23" s="142" t="str">
        <f>IF('Shutters Order Sheet'!AC23="","",'Shutters Order Sheet'!AC23)</f>
        <v/>
      </c>
      <c r="AE23" s="142" t="str">
        <f>IF('Shutters Order Sheet'!AD23="","",'Shutters Order Sheet'!AD23)</f>
        <v/>
      </c>
      <c r="AF23" s="142" t="str">
        <f>IF('Shutters Order Sheet'!AE23="","",'Shutters Order Sheet'!AE23)</f>
        <v/>
      </c>
      <c r="AG23" s="144" t="str">
        <f t="shared" si="0"/>
        <v/>
      </c>
      <c r="AH23" s="44">
        <v>19</v>
      </c>
      <c r="AI23" s="54" t="str">
        <f>IF('Shutters Order Sheet'!AH23="","",'Shutters Order Sheet'!AH23)</f>
        <v/>
      </c>
      <c r="AJ23" s="30">
        <f t="shared" si="1"/>
        <v>0</v>
      </c>
      <c r="AK23" s="20">
        <f>'Shutters Order Sheet'!AJ23</f>
        <v>0</v>
      </c>
      <c r="AL23" s="20">
        <f>'Shutters Order Sheet'!AK23</f>
        <v>0</v>
      </c>
      <c r="AM23" s="23" t="str">
        <f t="shared" si="2"/>
        <v/>
      </c>
    </row>
    <row r="24" spans="2:39">
      <c r="B24" s="128">
        <v>20</v>
      </c>
      <c r="C24" s="145" t="str">
        <f>IF('Shutters Order Sheet'!B24="","",'Shutters Order Sheet'!B24)</f>
        <v/>
      </c>
      <c r="D24" s="146" t="str">
        <f>IF('Shutters Order Sheet'!C24="","",'Shutters Order Sheet'!C24)</f>
        <v/>
      </c>
      <c r="E24" s="146" t="str">
        <f>IF('Shutters Order Sheet'!D24="","",'Shutters Order Sheet'!D24)</f>
        <v/>
      </c>
      <c r="F24" s="138" t="str">
        <f>IF(Z24="no frame",'Shutters Order Sheet'!E24-6,IF(Y24="facefit (out)",'Shutters Order Sheet'!E24,IF(Y24="Recessfit (in)",'Shutters Order Sheet'!E24-3,IF('Shutters Order Sheet'!E24="","",""))))</f>
        <v/>
      </c>
      <c r="G24" s="139" t="str">
        <f>IF(Z24="no frame",'Shutters Order Sheet'!F24-6,IF(Y24="facefit (out)",'Shutters Order Sheet'!F24,IF(Y24="Recessfit (in)",'Shutters Order Sheet'!F24-3,IF('Shutters Order Sheet'!F24="","",""))))</f>
        <v/>
      </c>
      <c r="H24" s="146" t="str">
        <f>IF('Shutters Order Sheet'!G24="","",'Shutters Order Sheet'!G24)</f>
        <v/>
      </c>
      <c r="I24" s="146" t="str">
        <f>IF('Shutters Order Sheet'!H24="","",'Shutters Order Sheet'!H24)</f>
        <v/>
      </c>
      <c r="J24" s="146" t="str">
        <f>IF('Shutters Order Sheet'!I24="","",'Shutters Order Sheet'!I24)</f>
        <v/>
      </c>
      <c r="K24" s="146" t="str">
        <f>IF('Shutters Order Sheet'!J24="","",'Shutters Order Sheet'!J24)</f>
        <v/>
      </c>
      <c r="L24" s="146" t="str">
        <f>IF('Shutters Order Sheet'!K24="","",'Shutters Order Sheet'!K24)</f>
        <v/>
      </c>
      <c r="M24" s="146" t="str">
        <f>IF('Shutters Order Sheet'!L24="","",'Shutters Order Sheet'!L24)</f>
        <v/>
      </c>
      <c r="N24" s="146" t="str">
        <f>IF('Shutters Order Sheet'!M24="","",'Shutters Order Sheet'!M24)</f>
        <v/>
      </c>
      <c r="O24" s="146" t="str">
        <f>IF('Shutters Order Sheet'!N24="","",'Shutters Order Sheet'!N24)</f>
        <v/>
      </c>
      <c r="P24" s="146" t="str">
        <f>IF('Shutters Order Sheet'!O24="","",'Shutters Order Sheet'!O24)</f>
        <v/>
      </c>
      <c r="Q24" s="146" t="str">
        <f>IF('Shutters Order Sheet'!P24="","",'Shutters Order Sheet'!P24)</f>
        <v/>
      </c>
      <c r="R24" s="146" t="str">
        <f>IF('Shutters Order Sheet'!Q24="","",'Shutters Order Sheet'!Q24)</f>
        <v/>
      </c>
      <c r="S24" s="146" t="str">
        <f>IF('Shutters Order Sheet'!R24="","",'Shutters Order Sheet'!R24)</f>
        <v/>
      </c>
      <c r="T24" s="146" t="str">
        <f>IF('Shutters Order Sheet'!S24="","",'Shutters Order Sheet'!S24)</f>
        <v/>
      </c>
      <c r="U24" s="146" t="str">
        <f>IF('Shutters Order Sheet'!T24="","",'Shutters Order Sheet'!T24)</f>
        <v/>
      </c>
      <c r="V24" s="146" t="str">
        <f>IF('Shutters Order Sheet'!U24="","",'Shutters Order Sheet'!U24)</f>
        <v/>
      </c>
      <c r="W24" s="146" t="str">
        <f>IF('Shutters Order Sheet'!V24="","",'Shutters Order Sheet'!V24)</f>
        <v/>
      </c>
      <c r="X24" s="146" t="str">
        <f>IF('Shutters Order Sheet'!W24="","",'Shutters Order Sheet'!W24)</f>
        <v/>
      </c>
      <c r="Y24" s="146" t="str">
        <f>IF('Shutters Order Sheet'!X24="","",'Shutters Order Sheet'!X24)</f>
        <v/>
      </c>
      <c r="Z24" s="146" t="str">
        <f>IF('Shutters Order Sheet'!Y24="","",'Shutters Order Sheet'!Y24)</f>
        <v/>
      </c>
      <c r="AA24" s="146" t="str">
        <f>IF('Shutters Order Sheet'!Z24="","",'Shutters Order Sheet'!Z24)</f>
        <v/>
      </c>
      <c r="AB24" s="146" t="str">
        <f>IF('Shutters Order Sheet'!AA24="","",'Shutters Order Sheet'!AA24)</f>
        <v/>
      </c>
      <c r="AC24" s="146" t="str">
        <f>IF('Shutters Order Sheet'!AB24="","",'Shutters Order Sheet'!AB24)</f>
        <v/>
      </c>
      <c r="AD24" s="146" t="str">
        <f>IF('Shutters Order Sheet'!AC24="","",'Shutters Order Sheet'!AC24)</f>
        <v/>
      </c>
      <c r="AE24" s="146" t="str">
        <f>IF('Shutters Order Sheet'!AD24="","",'Shutters Order Sheet'!AD24)</f>
        <v/>
      </c>
      <c r="AF24" s="146" t="str">
        <f>IF('Shutters Order Sheet'!AE24="","",'Shutters Order Sheet'!AE24)</f>
        <v/>
      </c>
      <c r="AG24" s="148" t="str">
        <f t="shared" si="0"/>
        <v/>
      </c>
      <c r="AH24" s="45">
        <v>20</v>
      </c>
      <c r="AI24" s="54" t="str">
        <f>IF('Shutters Order Sheet'!AH24="","",'Shutters Order Sheet'!AH24)</f>
        <v/>
      </c>
      <c r="AJ24" s="30">
        <f t="shared" si="1"/>
        <v>0</v>
      </c>
      <c r="AK24" s="21">
        <f>'Shutters Order Sheet'!AJ24</f>
        <v>0</v>
      </c>
      <c r="AL24" s="21">
        <f>'Shutters Order Sheet'!AK24</f>
        <v>0</v>
      </c>
      <c r="AM24" s="23" t="str">
        <f t="shared" si="2"/>
        <v/>
      </c>
    </row>
    <row r="25" spans="2:39">
      <c r="B25" s="126">
        <v>21</v>
      </c>
      <c r="C25" s="141" t="str">
        <f>IF('Shutters Order Sheet'!B25="","",'Shutters Order Sheet'!B25)</f>
        <v/>
      </c>
      <c r="D25" s="142" t="str">
        <f>IF('Shutters Order Sheet'!C25="","",'Shutters Order Sheet'!C25)</f>
        <v/>
      </c>
      <c r="E25" s="142" t="str">
        <f>IF('Shutters Order Sheet'!D25="","",'Shutters Order Sheet'!D25)</f>
        <v/>
      </c>
      <c r="F25" s="137" t="str">
        <f>IF(Z25="no frame",'Shutters Order Sheet'!E25-6,IF(Y25="facefit (out)",'Shutters Order Sheet'!E25,IF(Y25="Recessfit (in)",'Shutters Order Sheet'!E25-3,IF('Shutters Order Sheet'!E25="","",""))))</f>
        <v/>
      </c>
      <c r="G25" s="140" t="str">
        <f>IF(Z25="no frame",'Shutters Order Sheet'!F25-6,IF(Y25="facefit (out)",'Shutters Order Sheet'!F25,IF(Y25="Recessfit (in)",'Shutters Order Sheet'!F25-3,IF('Shutters Order Sheet'!F25="","",""))))</f>
        <v/>
      </c>
      <c r="H25" s="142" t="str">
        <f>IF('Shutters Order Sheet'!G25="","",'Shutters Order Sheet'!G25)</f>
        <v/>
      </c>
      <c r="I25" s="142" t="str">
        <f>IF('Shutters Order Sheet'!H25="","",'Shutters Order Sheet'!H25)</f>
        <v/>
      </c>
      <c r="J25" s="142" t="str">
        <f>IF('Shutters Order Sheet'!I25="","",'Shutters Order Sheet'!I25)</f>
        <v/>
      </c>
      <c r="K25" s="142" t="str">
        <f>IF('Shutters Order Sheet'!J25="","",'Shutters Order Sheet'!J25)</f>
        <v/>
      </c>
      <c r="L25" s="142" t="str">
        <f>IF('Shutters Order Sheet'!K25="","",'Shutters Order Sheet'!K25)</f>
        <v/>
      </c>
      <c r="M25" s="142" t="str">
        <f>IF('Shutters Order Sheet'!L25="","",'Shutters Order Sheet'!L25)</f>
        <v/>
      </c>
      <c r="N25" s="142" t="str">
        <f>IF('Shutters Order Sheet'!M25="","",'Shutters Order Sheet'!M25)</f>
        <v/>
      </c>
      <c r="O25" s="142" t="str">
        <f>IF('Shutters Order Sheet'!N25="","",'Shutters Order Sheet'!N25)</f>
        <v/>
      </c>
      <c r="P25" s="142" t="str">
        <f>IF('Shutters Order Sheet'!O25="","",'Shutters Order Sheet'!O25)</f>
        <v/>
      </c>
      <c r="Q25" s="142" t="str">
        <f>IF('Shutters Order Sheet'!P25="","",'Shutters Order Sheet'!P25)</f>
        <v/>
      </c>
      <c r="R25" s="142" t="str">
        <f>IF('Shutters Order Sheet'!Q25="","",'Shutters Order Sheet'!Q25)</f>
        <v/>
      </c>
      <c r="S25" s="142" t="str">
        <f>IF('Shutters Order Sheet'!R25="","",'Shutters Order Sheet'!R25)</f>
        <v/>
      </c>
      <c r="T25" s="143" t="str">
        <f>IF('Shutters Order Sheet'!S25="","",'Shutters Order Sheet'!S25)</f>
        <v/>
      </c>
      <c r="U25" s="143" t="str">
        <f>IF('Shutters Order Sheet'!T25="","",'Shutters Order Sheet'!T25)</f>
        <v/>
      </c>
      <c r="V25" s="143" t="str">
        <f>IF('Shutters Order Sheet'!U25="","",'Shutters Order Sheet'!U25)</f>
        <v/>
      </c>
      <c r="W25" s="143" t="str">
        <f>IF('Shutters Order Sheet'!V25="","",'Shutters Order Sheet'!V25)</f>
        <v/>
      </c>
      <c r="X25" s="143" t="str">
        <f>IF('Shutters Order Sheet'!W25="","",'Shutters Order Sheet'!W25)</f>
        <v/>
      </c>
      <c r="Y25" s="142" t="str">
        <f>IF('Shutters Order Sheet'!X25="","",'Shutters Order Sheet'!X25)</f>
        <v/>
      </c>
      <c r="Z25" s="142" t="str">
        <f>IF('Shutters Order Sheet'!Y25="","",'Shutters Order Sheet'!Y25)</f>
        <v/>
      </c>
      <c r="AA25" s="142" t="str">
        <f>IF('Shutters Order Sheet'!Z25="","",'Shutters Order Sheet'!Z25)</f>
        <v/>
      </c>
      <c r="AB25" s="142" t="str">
        <f>IF('Shutters Order Sheet'!AA25="","",'Shutters Order Sheet'!AA25)</f>
        <v/>
      </c>
      <c r="AC25" s="142" t="str">
        <f>IF('Shutters Order Sheet'!AB25="","",'Shutters Order Sheet'!AB25)</f>
        <v/>
      </c>
      <c r="AD25" s="142" t="str">
        <f>IF('Shutters Order Sheet'!AC25="","",'Shutters Order Sheet'!AC25)</f>
        <v/>
      </c>
      <c r="AE25" s="142" t="str">
        <f>IF('Shutters Order Sheet'!AD25="","",'Shutters Order Sheet'!AD25)</f>
        <v/>
      </c>
      <c r="AF25" s="142" t="str">
        <f>IF('Shutters Order Sheet'!AE25="","",'Shutters Order Sheet'!AE25)</f>
        <v/>
      </c>
      <c r="AG25" s="144" t="str">
        <f t="shared" si="0"/>
        <v/>
      </c>
      <c r="AH25" s="44">
        <v>21</v>
      </c>
      <c r="AI25" s="54" t="str">
        <f>IF('Shutters Order Sheet'!AH25="","",'Shutters Order Sheet'!AH25)</f>
        <v/>
      </c>
      <c r="AJ25" s="30">
        <f t="shared" si="1"/>
        <v>0</v>
      </c>
      <c r="AK25" s="20">
        <f>'Shutters Order Sheet'!AJ25</f>
        <v>0</v>
      </c>
      <c r="AL25" s="20">
        <f>'Shutters Order Sheet'!AK25</f>
        <v>0</v>
      </c>
      <c r="AM25" s="23" t="str">
        <f t="shared" si="2"/>
        <v/>
      </c>
    </row>
    <row r="26" spans="2:39">
      <c r="B26" s="128">
        <v>22</v>
      </c>
      <c r="C26" s="145" t="str">
        <f>IF('Shutters Order Sheet'!B26="","",'Shutters Order Sheet'!B26)</f>
        <v/>
      </c>
      <c r="D26" s="146" t="str">
        <f>IF('Shutters Order Sheet'!C26="","",'Shutters Order Sheet'!C26)</f>
        <v/>
      </c>
      <c r="E26" s="146" t="str">
        <f>IF('Shutters Order Sheet'!D26="","",'Shutters Order Sheet'!D26)</f>
        <v/>
      </c>
      <c r="F26" s="138" t="str">
        <f>IF(Z26="no frame",'Shutters Order Sheet'!E26-6,IF(Y26="facefit (out)",'Shutters Order Sheet'!E26,IF(Y26="Recessfit (in)",'Shutters Order Sheet'!E26-3,IF('Shutters Order Sheet'!E26="","",""))))</f>
        <v/>
      </c>
      <c r="G26" s="139" t="str">
        <f>IF(Z26="no frame",'Shutters Order Sheet'!F26-6,IF(Y26="facefit (out)",'Shutters Order Sheet'!F26,IF(Y26="Recessfit (in)",'Shutters Order Sheet'!F26-3,IF('Shutters Order Sheet'!F26="","",""))))</f>
        <v/>
      </c>
      <c r="H26" s="146" t="str">
        <f>IF('Shutters Order Sheet'!G26="","",'Shutters Order Sheet'!G26)</f>
        <v/>
      </c>
      <c r="I26" s="146" t="str">
        <f>IF('Shutters Order Sheet'!H26="","",'Shutters Order Sheet'!H26)</f>
        <v/>
      </c>
      <c r="J26" s="146" t="str">
        <f>IF('Shutters Order Sheet'!I26="","",'Shutters Order Sheet'!I26)</f>
        <v/>
      </c>
      <c r="K26" s="146" t="str">
        <f>IF('Shutters Order Sheet'!J26="","",'Shutters Order Sheet'!J26)</f>
        <v/>
      </c>
      <c r="L26" s="146" t="str">
        <f>IF('Shutters Order Sheet'!K26="","",'Shutters Order Sheet'!K26)</f>
        <v/>
      </c>
      <c r="M26" s="146" t="str">
        <f>IF('Shutters Order Sheet'!L26="","",'Shutters Order Sheet'!L26)</f>
        <v/>
      </c>
      <c r="N26" s="146" t="str">
        <f>IF('Shutters Order Sheet'!M26="","",'Shutters Order Sheet'!M26)</f>
        <v/>
      </c>
      <c r="O26" s="146" t="str">
        <f>IF('Shutters Order Sheet'!N26="","",'Shutters Order Sheet'!N26)</f>
        <v/>
      </c>
      <c r="P26" s="146" t="str">
        <f>IF('Shutters Order Sheet'!O26="","",'Shutters Order Sheet'!O26)</f>
        <v/>
      </c>
      <c r="Q26" s="146" t="str">
        <f>IF('Shutters Order Sheet'!P26="","",'Shutters Order Sheet'!P26)</f>
        <v/>
      </c>
      <c r="R26" s="146" t="str">
        <f>IF('Shutters Order Sheet'!Q26="","",'Shutters Order Sheet'!Q26)</f>
        <v/>
      </c>
      <c r="S26" s="146" t="str">
        <f>IF('Shutters Order Sheet'!R26="","",'Shutters Order Sheet'!R26)</f>
        <v/>
      </c>
      <c r="T26" s="147" t="str">
        <f>IF('Shutters Order Sheet'!S26="","",'Shutters Order Sheet'!S26)</f>
        <v/>
      </c>
      <c r="U26" s="147" t="str">
        <f>IF('Shutters Order Sheet'!T26="","",'Shutters Order Sheet'!T26)</f>
        <v/>
      </c>
      <c r="V26" s="147" t="str">
        <f>IF('Shutters Order Sheet'!U26="","",'Shutters Order Sheet'!U26)</f>
        <v/>
      </c>
      <c r="W26" s="147" t="str">
        <f>IF('Shutters Order Sheet'!V26="","",'Shutters Order Sheet'!V26)</f>
        <v/>
      </c>
      <c r="X26" s="147" t="str">
        <f>IF('Shutters Order Sheet'!W26="","",'Shutters Order Sheet'!W26)</f>
        <v/>
      </c>
      <c r="Y26" s="146" t="str">
        <f>IF('Shutters Order Sheet'!X26="","",'Shutters Order Sheet'!X26)</f>
        <v/>
      </c>
      <c r="Z26" s="146" t="str">
        <f>IF('Shutters Order Sheet'!Y26="","",'Shutters Order Sheet'!Y26)</f>
        <v/>
      </c>
      <c r="AA26" s="146" t="str">
        <f>IF('Shutters Order Sheet'!Z26="","",'Shutters Order Sheet'!Z26)</f>
        <v/>
      </c>
      <c r="AB26" s="146" t="str">
        <f>IF('Shutters Order Sheet'!AA26="","",'Shutters Order Sheet'!AA26)</f>
        <v/>
      </c>
      <c r="AC26" s="146" t="str">
        <f>IF('Shutters Order Sheet'!AB26="","",'Shutters Order Sheet'!AB26)</f>
        <v/>
      </c>
      <c r="AD26" s="146" t="str">
        <f>IF('Shutters Order Sheet'!AC26="","",'Shutters Order Sheet'!AC26)</f>
        <v/>
      </c>
      <c r="AE26" s="146" t="str">
        <f>IF('Shutters Order Sheet'!AD26="","",'Shutters Order Sheet'!AD26)</f>
        <v/>
      </c>
      <c r="AF26" s="146" t="str">
        <f>IF('Shutters Order Sheet'!AE26="","",'Shutters Order Sheet'!AE26)</f>
        <v/>
      </c>
      <c r="AG26" s="148" t="str">
        <f t="shared" si="0"/>
        <v/>
      </c>
      <c r="AH26" s="45">
        <v>22</v>
      </c>
      <c r="AI26" s="54" t="str">
        <f>IF('Shutters Order Sheet'!AH26="","",'Shutters Order Sheet'!AH26)</f>
        <v/>
      </c>
      <c r="AJ26" s="30">
        <f t="shared" si="1"/>
        <v>0</v>
      </c>
      <c r="AK26" s="21">
        <f>'Shutters Order Sheet'!AJ26</f>
        <v>0</v>
      </c>
      <c r="AL26" s="21">
        <f>'Shutters Order Sheet'!AK26</f>
        <v>0</v>
      </c>
      <c r="AM26" s="23" t="str">
        <f t="shared" si="2"/>
        <v/>
      </c>
    </row>
    <row r="27" spans="2:39">
      <c r="B27" s="126">
        <v>23</v>
      </c>
      <c r="C27" s="141" t="str">
        <f>IF('Shutters Order Sheet'!B27="","",'Shutters Order Sheet'!B27)</f>
        <v/>
      </c>
      <c r="D27" s="142" t="str">
        <f>IF('Shutters Order Sheet'!C27="","",'Shutters Order Sheet'!C27)</f>
        <v/>
      </c>
      <c r="E27" s="142" t="str">
        <f>IF('Shutters Order Sheet'!D27="","",'Shutters Order Sheet'!D27)</f>
        <v/>
      </c>
      <c r="F27" s="137" t="str">
        <f>IF(Z27="no frame",'Shutters Order Sheet'!E27-6,IF(Y27="facefit (out)",'Shutters Order Sheet'!E27,IF(Y27="Recessfit (in)",'Shutters Order Sheet'!E27-3,IF('Shutters Order Sheet'!E27="","",""))))</f>
        <v/>
      </c>
      <c r="G27" s="140" t="str">
        <f>IF(Z27="no frame",'Shutters Order Sheet'!F27-6,IF(Y27="facefit (out)",'Shutters Order Sheet'!F27,IF(Y27="Recessfit (in)",'Shutters Order Sheet'!F27-3,IF('Shutters Order Sheet'!F27="","",""))))</f>
        <v/>
      </c>
      <c r="H27" s="142" t="str">
        <f>IF('Shutters Order Sheet'!G27="","",'Shutters Order Sheet'!G27)</f>
        <v/>
      </c>
      <c r="I27" s="142" t="str">
        <f>IF('Shutters Order Sheet'!H27="","",'Shutters Order Sheet'!H27)</f>
        <v/>
      </c>
      <c r="J27" s="142" t="str">
        <f>IF('Shutters Order Sheet'!I27="","",'Shutters Order Sheet'!I27)</f>
        <v/>
      </c>
      <c r="K27" s="142" t="str">
        <f>IF('Shutters Order Sheet'!J27="","",'Shutters Order Sheet'!J27)</f>
        <v/>
      </c>
      <c r="L27" s="142" t="str">
        <f>IF('Shutters Order Sheet'!K27="","",'Shutters Order Sheet'!K27)</f>
        <v/>
      </c>
      <c r="M27" s="142" t="str">
        <f>IF('Shutters Order Sheet'!L27="","",'Shutters Order Sheet'!L27)</f>
        <v/>
      </c>
      <c r="N27" s="142" t="str">
        <f>IF('Shutters Order Sheet'!M27="","",'Shutters Order Sheet'!M27)</f>
        <v/>
      </c>
      <c r="O27" s="142" t="str">
        <f>IF('Shutters Order Sheet'!N27="","",'Shutters Order Sheet'!N27)</f>
        <v/>
      </c>
      <c r="P27" s="142" t="str">
        <f>IF('Shutters Order Sheet'!O27="","",'Shutters Order Sheet'!O27)</f>
        <v/>
      </c>
      <c r="Q27" s="142" t="str">
        <f>IF('Shutters Order Sheet'!P27="","",'Shutters Order Sheet'!P27)</f>
        <v/>
      </c>
      <c r="R27" s="142" t="str">
        <f>IF('Shutters Order Sheet'!Q27="","",'Shutters Order Sheet'!Q27)</f>
        <v/>
      </c>
      <c r="S27" s="142" t="str">
        <f>IF('Shutters Order Sheet'!R27="","",'Shutters Order Sheet'!R27)</f>
        <v/>
      </c>
      <c r="T27" s="143" t="str">
        <f>IF('Shutters Order Sheet'!S27="","",'Shutters Order Sheet'!S27)</f>
        <v/>
      </c>
      <c r="U27" s="143" t="str">
        <f>IF('Shutters Order Sheet'!T27="","",'Shutters Order Sheet'!T27)</f>
        <v/>
      </c>
      <c r="V27" s="143" t="str">
        <f>IF('Shutters Order Sheet'!U27="","",'Shutters Order Sheet'!U27)</f>
        <v/>
      </c>
      <c r="W27" s="143" t="str">
        <f>IF('Shutters Order Sheet'!V27="","",'Shutters Order Sheet'!V27)</f>
        <v/>
      </c>
      <c r="X27" s="143" t="str">
        <f>IF('Shutters Order Sheet'!W27="","",'Shutters Order Sheet'!W27)</f>
        <v/>
      </c>
      <c r="Y27" s="142" t="str">
        <f>IF('Shutters Order Sheet'!X27="","",'Shutters Order Sheet'!X27)</f>
        <v/>
      </c>
      <c r="Z27" s="142" t="str">
        <f>IF('Shutters Order Sheet'!Y27="","",'Shutters Order Sheet'!Y27)</f>
        <v/>
      </c>
      <c r="AA27" s="142" t="str">
        <f>IF('Shutters Order Sheet'!Z27="","",'Shutters Order Sheet'!Z27)</f>
        <v/>
      </c>
      <c r="AB27" s="142" t="str">
        <f>IF('Shutters Order Sheet'!AA27="","",'Shutters Order Sheet'!AA27)</f>
        <v/>
      </c>
      <c r="AC27" s="142" t="str">
        <f>IF('Shutters Order Sheet'!AB27="","",'Shutters Order Sheet'!AB27)</f>
        <v/>
      </c>
      <c r="AD27" s="142" t="str">
        <f>IF('Shutters Order Sheet'!AC27="","",'Shutters Order Sheet'!AC27)</f>
        <v/>
      </c>
      <c r="AE27" s="142" t="str">
        <f>IF('Shutters Order Sheet'!AD27="","",'Shutters Order Sheet'!AD27)</f>
        <v/>
      </c>
      <c r="AF27" s="142" t="str">
        <f>IF('Shutters Order Sheet'!AE27="","",'Shutters Order Sheet'!AE27)</f>
        <v/>
      </c>
      <c r="AG27" s="144" t="str">
        <f t="shared" si="0"/>
        <v/>
      </c>
      <c r="AH27" s="44">
        <v>23</v>
      </c>
      <c r="AI27" s="54" t="str">
        <f>IF('Shutters Order Sheet'!AH27="","",'Shutters Order Sheet'!AH27)</f>
        <v/>
      </c>
      <c r="AJ27" s="30">
        <f t="shared" si="1"/>
        <v>0</v>
      </c>
      <c r="AK27" s="20">
        <f>'Shutters Order Sheet'!AJ27</f>
        <v>0</v>
      </c>
      <c r="AL27" s="20">
        <f>'Shutters Order Sheet'!AK27</f>
        <v>0</v>
      </c>
      <c r="AM27" s="23" t="str">
        <f t="shared" si="2"/>
        <v/>
      </c>
    </row>
    <row r="28" spans="2:39">
      <c r="B28" s="128">
        <v>24</v>
      </c>
      <c r="C28" s="145" t="str">
        <f>IF('Shutters Order Sheet'!B28="","",'Shutters Order Sheet'!B28)</f>
        <v/>
      </c>
      <c r="D28" s="146" t="str">
        <f>IF('Shutters Order Sheet'!C28="","",'Shutters Order Sheet'!C28)</f>
        <v/>
      </c>
      <c r="E28" s="146" t="str">
        <f>IF('Shutters Order Sheet'!D28="","",'Shutters Order Sheet'!D28)</f>
        <v/>
      </c>
      <c r="F28" s="138" t="str">
        <f>IF(Z28="no frame",'Shutters Order Sheet'!E28-6,IF(Y28="facefit (out)",'Shutters Order Sheet'!E28,IF(Y28="Recessfit (in)",'Shutters Order Sheet'!E28-3,IF('Shutters Order Sheet'!E28="","",""))))</f>
        <v/>
      </c>
      <c r="G28" s="139" t="str">
        <f>IF(Z28="no frame",'Shutters Order Sheet'!F28-6,IF(Y28="facefit (out)",'Shutters Order Sheet'!F28,IF(Y28="Recessfit (in)",'Shutters Order Sheet'!F28-3,IF('Shutters Order Sheet'!F28="","",""))))</f>
        <v/>
      </c>
      <c r="H28" s="146" t="str">
        <f>IF('Shutters Order Sheet'!G28="","",'Shutters Order Sheet'!G28)</f>
        <v/>
      </c>
      <c r="I28" s="146" t="str">
        <f>IF('Shutters Order Sheet'!H28="","",'Shutters Order Sheet'!H28)</f>
        <v/>
      </c>
      <c r="J28" s="146" t="str">
        <f>IF('Shutters Order Sheet'!I28="","",'Shutters Order Sheet'!I28)</f>
        <v/>
      </c>
      <c r="K28" s="146" t="str">
        <f>IF('Shutters Order Sheet'!J28="","",'Shutters Order Sheet'!J28)</f>
        <v/>
      </c>
      <c r="L28" s="146" t="str">
        <f>IF('Shutters Order Sheet'!K28="","",'Shutters Order Sheet'!K28)</f>
        <v/>
      </c>
      <c r="M28" s="146" t="str">
        <f>IF('Shutters Order Sheet'!L28="","",'Shutters Order Sheet'!L28)</f>
        <v/>
      </c>
      <c r="N28" s="146" t="str">
        <f>IF('Shutters Order Sheet'!M28="","",'Shutters Order Sheet'!M28)</f>
        <v/>
      </c>
      <c r="O28" s="146" t="str">
        <f>IF('Shutters Order Sheet'!N28="","",'Shutters Order Sheet'!N28)</f>
        <v/>
      </c>
      <c r="P28" s="146" t="str">
        <f>IF('Shutters Order Sheet'!O28="","",'Shutters Order Sheet'!O28)</f>
        <v/>
      </c>
      <c r="Q28" s="146" t="str">
        <f>IF('Shutters Order Sheet'!P28="","",'Shutters Order Sheet'!P28)</f>
        <v/>
      </c>
      <c r="R28" s="146" t="str">
        <f>IF('Shutters Order Sheet'!Q28="","",'Shutters Order Sheet'!Q28)</f>
        <v/>
      </c>
      <c r="S28" s="146" t="str">
        <f>IF('Shutters Order Sheet'!R28="","",'Shutters Order Sheet'!R28)</f>
        <v/>
      </c>
      <c r="T28" s="147" t="str">
        <f>IF('Shutters Order Sheet'!S28="","",'Shutters Order Sheet'!S28)</f>
        <v/>
      </c>
      <c r="U28" s="147" t="str">
        <f>IF('Shutters Order Sheet'!T28="","",'Shutters Order Sheet'!T28)</f>
        <v/>
      </c>
      <c r="V28" s="147" t="str">
        <f>IF('Shutters Order Sheet'!U28="","",'Shutters Order Sheet'!U28)</f>
        <v/>
      </c>
      <c r="W28" s="147" t="str">
        <f>IF('Shutters Order Sheet'!V28="","",'Shutters Order Sheet'!V28)</f>
        <v/>
      </c>
      <c r="X28" s="147" t="str">
        <f>IF('Shutters Order Sheet'!W28="","",'Shutters Order Sheet'!W28)</f>
        <v/>
      </c>
      <c r="Y28" s="146" t="str">
        <f>IF('Shutters Order Sheet'!X28="","",'Shutters Order Sheet'!X28)</f>
        <v/>
      </c>
      <c r="Z28" s="146" t="str">
        <f>IF('Shutters Order Sheet'!Y28="","",'Shutters Order Sheet'!Y28)</f>
        <v/>
      </c>
      <c r="AA28" s="146" t="str">
        <f>IF('Shutters Order Sheet'!Z28="","",'Shutters Order Sheet'!Z28)</f>
        <v/>
      </c>
      <c r="AB28" s="146" t="str">
        <f>IF('Shutters Order Sheet'!AA28="","",'Shutters Order Sheet'!AA28)</f>
        <v/>
      </c>
      <c r="AC28" s="146" t="str">
        <f>IF('Shutters Order Sheet'!AB28="","",'Shutters Order Sheet'!AB28)</f>
        <v/>
      </c>
      <c r="AD28" s="146" t="str">
        <f>IF('Shutters Order Sheet'!AC28="","",'Shutters Order Sheet'!AC28)</f>
        <v/>
      </c>
      <c r="AE28" s="146" t="str">
        <f>IF('Shutters Order Sheet'!AD28="","",'Shutters Order Sheet'!AD28)</f>
        <v/>
      </c>
      <c r="AF28" s="146" t="str">
        <f>IF('Shutters Order Sheet'!AE28="","",'Shutters Order Sheet'!AE28)</f>
        <v/>
      </c>
      <c r="AG28" s="148" t="str">
        <f t="shared" si="0"/>
        <v/>
      </c>
      <c r="AH28" s="45">
        <v>24</v>
      </c>
      <c r="AI28" s="54" t="str">
        <f>IF('Shutters Order Sheet'!AH28="","",'Shutters Order Sheet'!AH28)</f>
        <v/>
      </c>
      <c r="AJ28" s="30">
        <f t="shared" si="1"/>
        <v>0</v>
      </c>
      <c r="AK28" s="21">
        <f>'Shutters Order Sheet'!AJ28</f>
        <v>0</v>
      </c>
      <c r="AL28" s="21">
        <f>'Shutters Order Sheet'!AK28</f>
        <v>0</v>
      </c>
      <c r="AM28" s="23" t="str">
        <f t="shared" si="2"/>
        <v/>
      </c>
    </row>
    <row r="29" spans="2:39">
      <c r="B29" s="126">
        <v>25</v>
      </c>
      <c r="C29" s="141" t="str">
        <f>IF('Shutters Order Sheet'!B29="","",'Shutters Order Sheet'!B29)</f>
        <v/>
      </c>
      <c r="D29" s="142" t="str">
        <f>IF('Shutters Order Sheet'!C29="","",'Shutters Order Sheet'!C29)</f>
        <v/>
      </c>
      <c r="E29" s="142" t="str">
        <f>IF('Shutters Order Sheet'!D29="","",'Shutters Order Sheet'!D29)</f>
        <v/>
      </c>
      <c r="F29" s="137" t="str">
        <f>IF(Z29="no frame",'Shutters Order Sheet'!E29-6,IF(Y29="facefit (out)",'Shutters Order Sheet'!E29,IF(Y29="Recessfit (in)",'Shutters Order Sheet'!E29-3,IF('Shutters Order Sheet'!E29="","",""))))</f>
        <v/>
      </c>
      <c r="G29" s="140" t="str">
        <f>IF(Z29="no frame",'Shutters Order Sheet'!F29-6,IF(Y29="facefit (out)",'Shutters Order Sheet'!F29,IF(Y29="Recessfit (in)",'Shutters Order Sheet'!F29-3,IF('Shutters Order Sheet'!F29="","",""))))</f>
        <v/>
      </c>
      <c r="H29" s="142" t="str">
        <f>IF('Shutters Order Sheet'!G29="","",'Shutters Order Sheet'!G29)</f>
        <v/>
      </c>
      <c r="I29" s="142" t="str">
        <f>IF('Shutters Order Sheet'!H29="","",'Shutters Order Sheet'!H29)</f>
        <v/>
      </c>
      <c r="J29" s="142" t="str">
        <f>IF('Shutters Order Sheet'!I29="","",'Shutters Order Sheet'!I29)</f>
        <v/>
      </c>
      <c r="K29" s="142" t="str">
        <f>IF('Shutters Order Sheet'!J29="","",'Shutters Order Sheet'!J29)</f>
        <v/>
      </c>
      <c r="L29" s="142" t="str">
        <f>IF('Shutters Order Sheet'!K29="","",'Shutters Order Sheet'!K29)</f>
        <v/>
      </c>
      <c r="M29" s="142" t="str">
        <f>IF('Shutters Order Sheet'!L29="","",'Shutters Order Sheet'!L29)</f>
        <v/>
      </c>
      <c r="N29" s="142" t="str">
        <f>IF('Shutters Order Sheet'!M29="","",'Shutters Order Sheet'!M29)</f>
        <v/>
      </c>
      <c r="O29" s="142" t="str">
        <f>IF('Shutters Order Sheet'!N29="","",'Shutters Order Sheet'!N29)</f>
        <v/>
      </c>
      <c r="P29" s="142" t="str">
        <f>IF('Shutters Order Sheet'!O29="","",'Shutters Order Sheet'!O29)</f>
        <v/>
      </c>
      <c r="Q29" s="142" t="str">
        <f>IF('Shutters Order Sheet'!P29="","",'Shutters Order Sheet'!P29)</f>
        <v/>
      </c>
      <c r="R29" s="142" t="str">
        <f>IF('Shutters Order Sheet'!Q29="","",'Shutters Order Sheet'!Q29)</f>
        <v/>
      </c>
      <c r="S29" s="142" t="str">
        <f>IF('Shutters Order Sheet'!R29="","",'Shutters Order Sheet'!R29)</f>
        <v/>
      </c>
      <c r="T29" s="143" t="str">
        <f>IF('Shutters Order Sheet'!S29="","",'Shutters Order Sheet'!S29)</f>
        <v/>
      </c>
      <c r="U29" s="143" t="str">
        <f>IF('Shutters Order Sheet'!T29="","",'Shutters Order Sheet'!T29)</f>
        <v/>
      </c>
      <c r="V29" s="143" t="str">
        <f>IF('Shutters Order Sheet'!U29="","",'Shutters Order Sheet'!U29)</f>
        <v/>
      </c>
      <c r="W29" s="143" t="str">
        <f>IF('Shutters Order Sheet'!V29="","",'Shutters Order Sheet'!V29)</f>
        <v/>
      </c>
      <c r="X29" s="143" t="str">
        <f>IF('Shutters Order Sheet'!W29="","",'Shutters Order Sheet'!W29)</f>
        <v/>
      </c>
      <c r="Y29" s="142" t="str">
        <f>IF('Shutters Order Sheet'!X29="","",'Shutters Order Sheet'!X29)</f>
        <v/>
      </c>
      <c r="Z29" s="142" t="str">
        <f>IF('Shutters Order Sheet'!Y29="","",'Shutters Order Sheet'!Y29)</f>
        <v/>
      </c>
      <c r="AA29" s="142" t="str">
        <f>IF('Shutters Order Sheet'!Z29="","",'Shutters Order Sheet'!Z29)</f>
        <v/>
      </c>
      <c r="AB29" s="142" t="str">
        <f>IF('Shutters Order Sheet'!AA29="","",'Shutters Order Sheet'!AA29)</f>
        <v/>
      </c>
      <c r="AC29" s="142" t="str">
        <f>IF('Shutters Order Sheet'!AB29="","",'Shutters Order Sheet'!AB29)</f>
        <v/>
      </c>
      <c r="AD29" s="142" t="str">
        <f>IF('Shutters Order Sheet'!AC29="","",'Shutters Order Sheet'!AC29)</f>
        <v/>
      </c>
      <c r="AE29" s="142" t="str">
        <f>IF('Shutters Order Sheet'!AD29="","",'Shutters Order Sheet'!AD29)</f>
        <v/>
      </c>
      <c r="AF29" s="142" t="str">
        <f>IF('Shutters Order Sheet'!AE29="","",'Shutters Order Sheet'!AE29)</f>
        <v/>
      </c>
      <c r="AG29" s="144" t="str">
        <f t="shared" si="0"/>
        <v/>
      </c>
      <c r="AH29" s="44">
        <v>25</v>
      </c>
      <c r="AI29" s="54" t="str">
        <f>IF('Shutters Order Sheet'!AH29="","",'Shutters Order Sheet'!AH29)</f>
        <v/>
      </c>
      <c r="AJ29" s="30">
        <f t="shared" si="1"/>
        <v>0</v>
      </c>
      <c r="AK29" s="20">
        <f>'Shutters Order Sheet'!AJ29</f>
        <v>0</v>
      </c>
      <c r="AL29" s="20">
        <f>'Shutters Order Sheet'!AK29</f>
        <v>0</v>
      </c>
      <c r="AM29" s="23" t="str">
        <f t="shared" si="2"/>
        <v/>
      </c>
    </row>
    <row r="30" spans="2:39">
      <c r="B30" s="128">
        <v>26</v>
      </c>
      <c r="C30" s="145" t="str">
        <f>IF('Shutters Order Sheet'!B30="","",'Shutters Order Sheet'!B30)</f>
        <v/>
      </c>
      <c r="D30" s="146" t="str">
        <f>IF('Shutters Order Sheet'!C30="","",'Shutters Order Sheet'!C30)</f>
        <v/>
      </c>
      <c r="E30" s="146" t="str">
        <f>IF('Shutters Order Sheet'!D30="","",'Shutters Order Sheet'!D30)</f>
        <v/>
      </c>
      <c r="F30" s="138" t="str">
        <f>IF(Z30="no frame",'Shutters Order Sheet'!E30-6,IF(Y30="facefit (out)",'Shutters Order Sheet'!E30,IF(Y30="Recessfit (in)",'Shutters Order Sheet'!E30-3,IF('Shutters Order Sheet'!E30="","",""))))</f>
        <v/>
      </c>
      <c r="G30" s="139" t="str">
        <f>IF(Z30="no frame",'Shutters Order Sheet'!F30-6,IF(Y30="facefit (out)",'Shutters Order Sheet'!F30,IF(Y30="Recessfit (in)",'Shutters Order Sheet'!F30-3,IF('Shutters Order Sheet'!F30="","",""))))</f>
        <v/>
      </c>
      <c r="H30" s="146" t="str">
        <f>IF('Shutters Order Sheet'!G30="","",'Shutters Order Sheet'!G30)</f>
        <v/>
      </c>
      <c r="I30" s="146" t="str">
        <f>IF('Shutters Order Sheet'!H30="","",'Shutters Order Sheet'!H30)</f>
        <v/>
      </c>
      <c r="J30" s="146" t="str">
        <f>IF('Shutters Order Sheet'!I30="","",'Shutters Order Sheet'!I30)</f>
        <v/>
      </c>
      <c r="K30" s="146" t="str">
        <f>IF('Shutters Order Sheet'!J30="","",'Shutters Order Sheet'!J30)</f>
        <v/>
      </c>
      <c r="L30" s="146" t="str">
        <f>IF('Shutters Order Sheet'!K30="","",'Shutters Order Sheet'!K30)</f>
        <v/>
      </c>
      <c r="M30" s="146" t="str">
        <f>IF('Shutters Order Sheet'!L30="","",'Shutters Order Sheet'!L30)</f>
        <v/>
      </c>
      <c r="N30" s="146" t="str">
        <f>IF('Shutters Order Sheet'!M30="","",'Shutters Order Sheet'!M30)</f>
        <v/>
      </c>
      <c r="O30" s="146" t="str">
        <f>IF('Shutters Order Sheet'!N30="","",'Shutters Order Sheet'!N30)</f>
        <v/>
      </c>
      <c r="P30" s="146" t="str">
        <f>IF('Shutters Order Sheet'!O30="","",'Shutters Order Sheet'!O30)</f>
        <v/>
      </c>
      <c r="Q30" s="146" t="str">
        <f>IF('Shutters Order Sheet'!P30="","",'Shutters Order Sheet'!P30)</f>
        <v/>
      </c>
      <c r="R30" s="146" t="str">
        <f>IF('Shutters Order Sheet'!Q30="","",'Shutters Order Sheet'!Q30)</f>
        <v/>
      </c>
      <c r="S30" s="146" t="str">
        <f>IF('Shutters Order Sheet'!R30="","",'Shutters Order Sheet'!R30)</f>
        <v/>
      </c>
      <c r="T30" s="147" t="str">
        <f>IF('Shutters Order Sheet'!S30="","",'Shutters Order Sheet'!S30)</f>
        <v/>
      </c>
      <c r="U30" s="147" t="str">
        <f>IF('Shutters Order Sheet'!T30="","",'Shutters Order Sheet'!T30)</f>
        <v/>
      </c>
      <c r="V30" s="147" t="str">
        <f>IF('Shutters Order Sheet'!U30="","",'Shutters Order Sheet'!U30)</f>
        <v/>
      </c>
      <c r="W30" s="147" t="str">
        <f>IF('Shutters Order Sheet'!V30="","",'Shutters Order Sheet'!V30)</f>
        <v/>
      </c>
      <c r="X30" s="147" t="str">
        <f>IF('Shutters Order Sheet'!W30="","",'Shutters Order Sheet'!W30)</f>
        <v/>
      </c>
      <c r="Y30" s="146" t="str">
        <f>IF('Shutters Order Sheet'!X30="","",'Shutters Order Sheet'!X30)</f>
        <v/>
      </c>
      <c r="Z30" s="146" t="str">
        <f>IF('Shutters Order Sheet'!Y30="","",'Shutters Order Sheet'!Y30)</f>
        <v/>
      </c>
      <c r="AA30" s="146" t="str">
        <f>IF('Shutters Order Sheet'!Z30="","",'Shutters Order Sheet'!Z30)</f>
        <v/>
      </c>
      <c r="AB30" s="146" t="str">
        <f>IF('Shutters Order Sheet'!AA30="","",'Shutters Order Sheet'!AA30)</f>
        <v/>
      </c>
      <c r="AC30" s="146" t="str">
        <f>IF('Shutters Order Sheet'!AB30="","",'Shutters Order Sheet'!AB30)</f>
        <v/>
      </c>
      <c r="AD30" s="146" t="str">
        <f>IF('Shutters Order Sheet'!AC30="","",'Shutters Order Sheet'!AC30)</f>
        <v/>
      </c>
      <c r="AE30" s="146" t="str">
        <f>IF('Shutters Order Sheet'!AD30="","",'Shutters Order Sheet'!AD30)</f>
        <v/>
      </c>
      <c r="AF30" s="146" t="str">
        <f>IF('Shutters Order Sheet'!AE30="","",'Shutters Order Sheet'!AE30)</f>
        <v/>
      </c>
      <c r="AG30" s="148" t="str">
        <f t="shared" si="0"/>
        <v/>
      </c>
      <c r="AH30" s="45">
        <v>26</v>
      </c>
      <c r="AI30" s="54" t="str">
        <f>IF('Shutters Order Sheet'!AH30="","",'Shutters Order Sheet'!AH30)</f>
        <v/>
      </c>
      <c r="AJ30" s="30">
        <f t="shared" si="1"/>
        <v>0</v>
      </c>
      <c r="AK30" s="21">
        <f>'Shutters Order Sheet'!AJ30</f>
        <v>0</v>
      </c>
      <c r="AL30" s="21">
        <f>'Shutters Order Sheet'!AK30</f>
        <v>0</v>
      </c>
      <c r="AM30" s="23" t="str">
        <f t="shared" si="2"/>
        <v/>
      </c>
    </row>
    <row r="31" spans="2:39">
      <c r="B31" s="126">
        <v>27</v>
      </c>
      <c r="C31" s="141" t="str">
        <f>IF('Shutters Order Sheet'!B31="","",'Shutters Order Sheet'!B31)</f>
        <v/>
      </c>
      <c r="D31" s="142" t="str">
        <f>IF('Shutters Order Sheet'!C31="","",'Shutters Order Sheet'!C31)</f>
        <v/>
      </c>
      <c r="E31" s="142" t="str">
        <f>IF('Shutters Order Sheet'!D31="","",'Shutters Order Sheet'!D31)</f>
        <v/>
      </c>
      <c r="F31" s="137" t="str">
        <f>IF(Z31="no frame",'Shutters Order Sheet'!E31-6,IF(Y31="facefit (out)",'Shutters Order Sheet'!E31,IF(Y31="Recessfit (in)",'Shutters Order Sheet'!E31-3,IF('Shutters Order Sheet'!E31="","",""))))</f>
        <v/>
      </c>
      <c r="G31" s="140" t="str">
        <f>IF(Z31="no frame",'Shutters Order Sheet'!F31-6,IF(Y31="facefit (out)",'Shutters Order Sheet'!F31,IF(Y31="Recessfit (in)",'Shutters Order Sheet'!F31-3,IF('Shutters Order Sheet'!F31="","",""))))</f>
        <v/>
      </c>
      <c r="H31" s="142" t="str">
        <f>IF('Shutters Order Sheet'!G31="","",'Shutters Order Sheet'!G31)</f>
        <v/>
      </c>
      <c r="I31" s="142" t="str">
        <f>IF('Shutters Order Sheet'!H31="","",'Shutters Order Sheet'!H31)</f>
        <v/>
      </c>
      <c r="J31" s="142" t="str">
        <f>IF('Shutters Order Sheet'!I31="","",'Shutters Order Sheet'!I31)</f>
        <v/>
      </c>
      <c r="K31" s="142" t="str">
        <f>IF('Shutters Order Sheet'!J31="","",'Shutters Order Sheet'!J31)</f>
        <v/>
      </c>
      <c r="L31" s="142" t="str">
        <f>IF('Shutters Order Sheet'!K31="","",'Shutters Order Sheet'!K31)</f>
        <v/>
      </c>
      <c r="M31" s="142" t="str">
        <f>IF('Shutters Order Sheet'!L31="","",'Shutters Order Sheet'!L31)</f>
        <v/>
      </c>
      <c r="N31" s="142" t="str">
        <f>IF('Shutters Order Sheet'!M31="","",'Shutters Order Sheet'!M31)</f>
        <v/>
      </c>
      <c r="O31" s="142" t="str">
        <f>IF('Shutters Order Sheet'!N31="","",'Shutters Order Sheet'!N31)</f>
        <v/>
      </c>
      <c r="P31" s="142" t="str">
        <f>IF('Shutters Order Sheet'!O31="","",'Shutters Order Sheet'!O31)</f>
        <v/>
      </c>
      <c r="Q31" s="142" t="str">
        <f>IF('Shutters Order Sheet'!P31="","",'Shutters Order Sheet'!P31)</f>
        <v/>
      </c>
      <c r="R31" s="142" t="str">
        <f>IF('Shutters Order Sheet'!Q31="","",'Shutters Order Sheet'!Q31)</f>
        <v/>
      </c>
      <c r="S31" s="142" t="str">
        <f>IF('Shutters Order Sheet'!R31="","",'Shutters Order Sheet'!R31)</f>
        <v/>
      </c>
      <c r="T31" s="143" t="str">
        <f>IF('Shutters Order Sheet'!S31="","",'Shutters Order Sheet'!S31)</f>
        <v/>
      </c>
      <c r="U31" s="143" t="str">
        <f>IF('Shutters Order Sheet'!T31="","",'Shutters Order Sheet'!T31)</f>
        <v/>
      </c>
      <c r="V31" s="143" t="str">
        <f>IF('Shutters Order Sheet'!U31="","",'Shutters Order Sheet'!U31)</f>
        <v/>
      </c>
      <c r="W31" s="143" t="str">
        <f>IF('Shutters Order Sheet'!V31="","",'Shutters Order Sheet'!V31)</f>
        <v/>
      </c>
      <c r="X31" s="143" t="str">
        <f>IF('Shutters Order Sheet'!W31="","",'Shutters Order Sheet'!W31)</f>
        <v/>
      </c>
      <c r="Y31" s="142" t="str">
        <f>IF('Shutters Order Sheet'!X31="","",'Shutters Order Sheet'!X31)</f>
        <v/>
      </c>
      <c r="Z31" s="142" t="str">
        <f>IF('Shutters Order Sheet'!Y31="","",'Shutters Order Sheet'!Y31)</f>
        <v/>
      </c>
      <c r="AA31" s="142" t="str">
        <f>IF('Shutters Order Sheet'!Z31="","",'Shutters Order Sheet'!Z31)</f>
        <v/>
      </c>
      <c r="AB31" s="142" t="str">
        <f>IF('Shutters Order Sheet'!AA31="","",'Shutters Order Sheet'!AA31)</f>
        <v/>
      </c>
      <c r="AC31" s="142" t="str">
        <f>IF('Shutters Order Sheet'!AB31="","",'Shutters Order Sheet'!AB31)</f>
        <v/>
      </c>
      <c r="AD31" s="142" t="str">
        <f>IF('Shutters Order Sheet'!AC31="","",'Shutters Order Sheet'!AC31)</f>
        <v/>
      </c>
      <c r="AE31" s="142" t="str">
        <f>IF('Shutters Order Sheet'!AD31="","",'Shutters Order Sheet'!AD31)</f>
        <v/>
      </c>
      <c r="AF31" s="142" t="str">
        <f>IF('Shutters Order Sheet'!AE31="","",'Shutters Order Sheet'!AE31)</f>
        <v/>
      </c>
      <c r="AG31" s="144" t="str">
        <f t="shared" si="0"/>
        <v/>
      </c>
      <c r="AH31" s="44">
        <v>27</v>
      </c>
      <c r="AI31" s="54" t="str">
        <f>IF('Shutters Order Sheet'!AH31="","",'Shutters Order Sheet'!AH31)</f>
        <v/>
      </c>
      <c r="AJ31" s="30">
        <f t="shared" si="1"/>
        <v>0</v>
      </c>
      <c r="AK31" s="20">
        <f>'Shutters Order Sheet'!AJ31</f>
        <v>0</v>
      </c>
      <c r="AL31" s="20">
        <f>'Shutters Order Sheet'!AK31</f>
        <v>0</v>
      </c>
      <c r="AM31" s="23" t="str">
        <f t="shared" si="2"/>
        <v/>
      </c>
    </row>
    <row r="32" spans="2:39">
      <c r="B32" s="128">
        <v>28</v>
      </c>
      <c r="C32" s="145" t="str">
        <f>IF('Shutters Order Sheet'!B32="","",'Shutters Order Sheet'!B32)</f>
        <v/>
      </c>
      <c r="D32" s="146" t="str">
        <f>IF('Shutters Order Sheet'!C32="","",'Shutters Order Sheet'!C32)</f>
        <v/>
      </c>
      <c r="E32" s="146" t="str">
        <f>IF('Shutters Order Sheet'!D32="","",'Shutters Order Sheet'!D32)</f>
        <v/>
      </c>
      <c r="F32" s="138" t="str">
        <f>IF(Z32="no frame",'Shutters Order Sheet'!E32-6,IF(Y32="facefit (out)",'Shutters Order Sheet'!E32,IF(Y32="Recessfit (in)",'Shutters Order Sheet'!E32-3,IF('Shutters Order Sheet'!E32="","",""))))</f>
        <v/>
      </c>
      <c r="G32" s="139" t="str">
        <f>IF(Z32="no frame",'Shutters Order Sheet'!F32-6,IF(Y32="facefit (out)",'Shutters Order Sheet'!F32,IF(Y32="Recessfit (in)",'Shutters Order Sheet'!F32-3,IF('Shutters Order Sheet'!F32="","",""))))</f>
        <v/>
      </c>
      <c r="H32" s="146" t="str">
        <f>IF('Shutters Order Sheet'!G32="","",'Shutters Order Sheet'!G32)</f>
        <v/>
      </c>
      <c r="I32" s="146" t="str">
        <f>IF('Shutters Order Sheet'!H32="","",'Shutters Order Sheet'!H32)</f>
        <v/>
      </c>
      <c r="J32" s="146" t="str">
        <f>IF('Shutters Order Sheet'!I32="","",'Shutters Order Sheet'!I32)</f>
        <v/>
      </c>
      <c r="K32" s="146" t="str">
        <f>IF('Shutters Order Sheet'!J32="","",'Shutters Order Sheet'!J32)</f>
        <v/>
      </c>
      <c r="L32" s="146" t="str">
        <f>IF('Shutters Order Sheet'!K32="","",'Shutters Order Sheet'!K32)</f>
        <v/>
      </c>
      <c r="M32" s="146" t="str">
        <f>IF('Shutters Order Sheet'!L32="","",'Shutters Order Sheet'!L32)</f>
        <v/>
      </c>
      <c r="N32" s="146" t="str">
        <f>IF('Shutters Order Sheet'!M32="","",'Shutters Order Sheet'!M32)</f>
        <v/>
      </c>
      <c r="O32" s="146" t="str">
        <f>IF('Shutters Order Sheet'!N32="","",'Shutters Order Sheet'!N32)</f>
        <v/>
      </c>
      <c r="P32" s="146" t="str">
        <f>IF('Shutters Order Sheet'!O32="","",'Shutters Order Sheet'!O32)</f>
        <v/>
      </c>
      <c r="Q32" s="146" t="str">
        <f>IF('Shutters Order Sheet'!P32="","",'Shutters Order Sheet'!P32)</f>
        <v/>
      </c>
      <c r="R32" s="146" t="str">
        <f>IF('Shutters Order Sheet'!Q32="","",'Shutters Order Sheet'!Q32)</f>
        <v/>
      </c>
      <c r="S32" s="146" t="str">
        <f>IF('Shutters Order Sheet'!R32="","",'Shutters Order Sheet'!R32)</f>
        <v/>
      </c>
      <c r="T32" s="147" t="str">
        <f>IF('Shutters Order Sheet'!S32="","",'Shutters Order Sheet'!S32)</f>
        <v/>
      </c>
      <c r="U32" s="147" t="str">
        <f>IF('Shutters Order Sheet'!T32="","",'Shutters Order Sheet'!T32)</f>
        <v/>
      </c>
      <c r="V32" s="147" t="str">
        <f>IF('Shutters Order Sheet'!U32="","",'Shutters Order Sheet'!U32)</f>
        <v/>
      </c>
      <c r="W32" s="147" t="str">
        <f>IF('Shutters Order Sheet'!V32="","",'Shutters Order Sheet'!V32)</f>
        <v/>
      </c>
      <c r="X32" s="147" t="str">
        <f>IF('Shutters Order Sheet'!W32="","",'Shutters Order Sheet'!W32)</f>
        <v/>
      </c>
      <c r="Y32" s="146" t="str">
        <f>IF('Shutters Order Sheet'!X32="","",'Shutters Order Sheet'!X32)</f>
        <v/>
      </c>
      <c r="Z32" s="146" t="str">
        <f>IF('Shutters Order Sheet'!Y32="","",'Shutters Order Sheet'!Y32)</f>
        <v/>
      </c>
      <c r="AA32" s="146" t="str">
        <f>IF('Shutters Order Sheet'!Z32="","",'Shutters Order Sheet'!Z32)</f>
        <v/>
      </c>
      <c r="AB32" s="146" t="str">
        <f>IF('Shutters Order Sheet'!AA32="","",'Shutters Order Sheet'!AA32)</f>
        <v/>
      </c>
      <c r="AC32" s="146" t="str">
        <f>IF('Shutters Order Sheet'!AB32="","",'Shutters Order Sheet'!AB32)</f>
        <v/>
      </c>
      <c r="AD32" s="146" t="str">
        <f>IF('Shutters Order Sheet'!AC32="","",'Shutters Order Sheet'!AC32)</f>
        <v/>
      </c>
      <c r="AE32" s="146" t="str">
        <f>IF('Shutters Order Sheet'!AD32="","",'Shutters Order Sheet'!AD32)</f>
        <v/>
      </c>
      <c r="AF32" s="146" t="str">
        <f>IF('Shutters Order Sheet'!AE32="","",'Shutters Order Sheet'!AE32)</f>
        <v/>
      </c>
      <c r="AG32" s="148" t="str">
        <f t="shared" si="0"/>
        <v/>
      </c>
      <c r="AH32" s="45">
        <v>28</v>
      </c>
      <c r="AI32" s="54" t="str">
        <f>IF('Shutters Order Sheet'!AH32="","",'Shutters Order Sheet'!AH32)</f>
        <v/>
      </c>
      <c r="AJ32" s="30">
        <f t="shared" si="1"/>
        <v>0</v>
      </c>
      <c r="AK32" s="21">
        <f>'Shutters Order Sheet'!AJ32</f>
        <v>0</v>
      </c>
      <c r="AL32" s="21">
        <f>'Shutters Order Sheet'!AK32</f>
        <v>0</v>
      </c>
      <c r="AM32" s="23" t="str">
        <f t="shared" si="2"/>
        <v/>
      </c>
    </row>
    <row r="33" spans="2:39">
      <c r="B33" s="126">
        <v>29</v>
      </c>
      <c r="C33" s="141" t="str">
        <f>IF('Shutters Order Sheet'!B33="","",'Shutters Order Sheet'!B33)</f>
        <v/>
      </c>
      <c r="D33" s="142" t="str">
        <f>IF('Shutters Order Sheet'!C33="","",'Shutters Order Sheet'!C33)</f>
        <v/>
      </c>
      <c r="E33" s="142" t="str">
        <f>IF('Shutters Order Sheet'!D33="","",'Shutters Order Sheet'!D33)</f>
        <v/>
      </c>
      <c r="F33" s="137" t="str">
        <f>IF(Z33="no frame",'Shutters Order Sheet'!E33-6,IF(Y33="facefit (out)",'Shutters Order Sheet'!E33,IF(Y33="Recessfit (in)",'Shutters Order Sheet'!E33-3,IF('Shutters Order Sheet'!E33="","",""))))</f>
        <v/>
      </c>
      <c r="G33" s="140" t="str">
        <f>IF(Z33="no frame",'Shutters Order Sheet'!F33-6,IF(Y33="facefit (out)",'Shutters Order Sheet'!F33,IF(Y33="Recessfit (in)",'Shutters Order Sheet'!F33-3,IF('Shutters Order Sheet'!F33="","",""))))</f>
        <v/>
      </c>
      <c r="H33" s="142" t="str">
        <f>IF('Shutters Order Sheet'!G33="","",'Shutters Order Sheet'!G33)</f>
        <v/>
      </c>
      <c r="I33" s="142" t="str">
        <f>IF('Shutters Order Sheet'!H33="","",'Shutters Order Sheet'!H33)</f>
        <v/>
      </c>
      <c r="J33" s="142" t="str">
        <f>IF('Shutters Order Sheet'!I33="","",'Shutters Order Sheet'!I33)</f>
        <v/>
      </c>
      <c r="K33" s="142" t="str">
        <f>IF('Shutters Order Sheet'!J33="","",'Shutters Order Sheet'!J33)</f>
        <v/>
      </c>
      <c r="L33" s="142" t="str">
        <f>IF('Shutters Order Sheet'!K33="","",'Shutters Order Sheet'!K33)</f>
        <v/>
      </c>
      <c r="M33" s="142" t="str">
        <f>IF('Shutters Order Sheet'!L33="","",'Shutters Order Sheet'!L33)</f>
        <v/>
      </c>
      <c r="N33" s="142" t="str">
        <f>IF('Shutters Order Sheet'!M33="","",'Shutters Order Sheet'!M33)</f>
        <v/>
      </c>
      <c r="O33" s="142" t="str">
        <f>IF('Shutters Order Sheet'!N33="","",'Shutters Order Sheet'!N33)</f>
        <v/>
      </c>
      <c r="P33" s="142" t="str">
        <f>IF('Shutters Order Sheet'!O33="","",'Shutters Order Sheet'!O33)</f>
        <v/>
      </c>
      <c r="Q33" s="142" t="str">
        <f>IF('Shutters Order Sheet'!P33="","",'Shutters Order Sheet'!P33)</f>
        <v/>
      </c>
      <c r="R33" s="142" t="str">
        <f>IF('Shutters Order Sheet'!Q33="","",'Shutters Order Sheet'!Q33)</f>
        <v/>
      </c>
      <c r="S33" s="142" t="str">
        <f>IF('Shutters Order Sheet'!R33="","",'Shutters Order Sheet'!R33)</f>
        <v/>
      </c>
      <c r="T33" s="142" t="str">
        <f>IF('Shutters Order Sheet'!S33="","",'Shutters Order Sheet'!S33)</f>
        <v/>
      </c>
      <c r="U33" s="142" t="str">
        <f>IF('Shutters Order Sheet'!T33="","",'Shutters Order Sheet'!T33)</f>
        <v/>
      </c>
      <c r="V33" s="142" t="str">
        <f>IF('Shutters Order Sheet'!U33="","",'Shutters Order Sheet'!U33)</f>
        <v/>
      </c>
      <c r="W33" s="142" t="str">
        <f>IF('Shutters Order Sheet'!V33="","",'Shutters Order Sheet'!V33)</f>
        <v/>
      </c>
      <c r="X33" s="142" t="str">
        <f>IF('Shutters Order Sheet'!W33="","",'Shutters Order Sheet'!W33)</f>
        <v/>
      </c>
      <c r="Y33" s="142" t="str">
        <f>IF('Shutters Order Sheet'!X33="","",'Shutters Order Sheet'!X33)</f>
        <v/>
      </c>
      <c r="Z33" s="142" t="str">
        <f>IF('Shutters Order Sheet'!Y33="","",'Shutters Order Sheet'!Y33)</f>
        <v/>
      </c>
      <c r="AA33" s="142" t="str">
        <f>IF('Shutters Order Sheet'!Z33="","",'Shutters Order Sheet'!Z33)</f>
        <v/>
      </c>
      <c r="AB33" s="142" t="str">
        <f>IF('Shutters Order Sheet'!AA33="","",'Shutters Order Sheet'!AA33)</f>
        <v/>
      </c>
      <c r="AC33" s="142" t="str">
        <f>IF('Shutters Order Sheet'!AB33="","",'Shutters Order Sheet'!AB33)</f>
        <v/>
      </c>
      <c r="AD33" s="142" t="str">
        <f>IF('Shutters Order Sheet'!AC33="","",'Shutters Order Sheet'!AC33)</f>
        <v/>
      </c>
      <c r="AE33" s="142" t="str">
        <f>IF('Shutters Order Sheet'!AD33="","",'Shutters Order Sheet'!AD33)</f>
        <v/>
      </c>
      <c r="AF33" s="142" t="str">
        <f>IF('Shutters Order Sheet'!AE33="","",'Shutters Order Sheet'!AE33)</f>
        <v/>
      </c>
      <c r="AG33" s="144" t="str">
        <f t="shared" si="0"/>
        <v/>
      </c>
      <c r="AH33" s="44">
        <v>29</v>
      </c>
      <c r="AI33" s="54" t="str">
        <f>IF('Shutters Order Sheet'!AH33="","",'Shutters Order Sheet'!AH33)</f>
        <v/>
      </c>
      <c r="AJ33" s="30">
        <f t="shared" si="1"/>
        <v>0</v>
      </c>
      <c r="AK33" s="20">
        <f>'Shutters Order Sheet'!AJ33</f>
        <v>0</v>
      </c>
      <c r="AL33" s="20">
        <f>'Shutters Order Sheet'!AK33</f>
        <v>0</v>
      </c>
      <c r="AM33" s="23" t="str">
        <f t="shared" si="2"/>
        <v/>
      </c>
    </row>
    <row r="34" spans="2:39">
      <c r="B34" s="128">
        <v>30</v>
      </c>
      <c r="C34" s="145" t="str">
        <f>IF('Shutters Order Sheet'!B34="","",'Shutters Order Sheet'!B34)</f>
        <v/>
      </c>
      <c r="D34" s="146" t="str">
        <f>IF('Shutters Order Sheet'!C34="","",'Shutters Order Sheet'!C34)</f>
        <v/>
      </c>
      <c r="E34" s="146" t="str">
        <f>IF('Shutters Order Sheet'!D34="","",'Shutters Order Sheet'!D34)</f>
        <v/>
      </c>
      <c r="F34" s="138" t="str">
        <f>IF(Z34="no frame",'Shutters Order Sheet'!E34-6,IF(Y34="facefit (out)",'Shutters Order Sheet'!E34,IF(Y34="Recessfit (in)",'Shutters Order Sheet'!E34-3,IF('Shutters Order Sheet'!E34="","",""))))</f>
        <v/>
      </c>
      <c r="G34" s="139" t="str">
        <f>IF(Z34="no frame",'Shutters Order Sheet'!F34-6,IF(Y34="facefit (out)",'Shutters Order Sheet'!F34,IF(Y34="Recessfit (in)",'Shutters Order Sheet'!F34-3,IF('Shutters Order Sheet'!F34="","",""))))</f>
        <v/>
      </c>
      <c r="H34" s="146" t="str">
        <f>IF('Shutters Order Sheet'!G34="","",'Shutters Order Sheet'!G34)</f>
        <v/>
      </c>
      <c r="I34" s="146" t="str">
        <f>IF('Shutters Order Sheet'!H34="","",'Shutters Order Sheet'!H34)</f>
        <v/>
      </c>
      <c r="J34" s="146" t="str">
        <f>IF('Shutters Order Sheet'!I34="","",'Shutters Order Sheet'!I34)</f>
        <v/>
      </c>
      <c r="K34" s="146" t="str">
        <f>IF('Shutters Order Sheet'!J34="","",'Shutters Order Sheet'!J34)</f>
        <v/>
      </c>
      <c r="L34" s="146" t="str">
        <f>IF('Shutters Order Sheet'!K34="","",'Shutters Order Sheet'!K34)</f>
        <v/>
      </c>
      <c r="M34" s="146" t="str">
        <f>IF('Shutters Order Sheet'!L34="","",'Shutters Order Sheet'!L34)</f>
        <v/>
      </c>
      <c r="N34" s="146" t="str">
        <f>IF('Shutters Order Sheet'!M34="","",'Shutters Order Sheet'!M34)</f>
        <v/>
      </c>
      <c r="O34" s="146" t="str">
        <f>IF('Shutters Order Sheet'!N34="","",'Shutters Order Sheet'!N34)</f>
        <v/>
      </c>
      <c r="P34" s="146" t="str">
        <f>IF('Shutters Order Sheet'!O34="","",'Shutters Order Sheet'!O34)</f>
        <v/>
      </c>
      <c r="Q34" s="146" t="str">
        <f>IF('Shutters Order Sheet'!P34="","",'Shutters Order Sheet'!P34)</f>
        <v/>
      </c>
      <c r="R34" s="146" t="str">
        <f>IF('Shutters Order Sheet'!Q34="","",'Shutters Order Sheet'!Q34)</f>
        <v/>
      </c>
      <c r="S34" s="146" t="str">
        <f>IF('Shutters Order Sheet'!R34="","",'Shutters Order Sheet'!R34)</f>
        <v/>
      </c>
      <c r="T34" s="146" t="str">
        <f>IF('Shutters Order Sheet'!S34="","",'Shutters Order Sheet'!S34)</f>
        <v/>
      </c>
      <c r="U34" s="146" t="str">
        <f>IF('Shutters Order Sheet'!T34="","",'Shutters Order Sheet'!T34)</f>
        <v/>
      </c>
      <c r="V34" s="146" t="str">
        <f>IF('Shutters Order Sheet'!U34="","",'Shutters Order Sheet'!U34)</f>
        <v/>
      </c>
      <c r="W34" s="146" t="str">
        <f>IF('Shutters Order Sheet'!V34="","",'Shutters Order Sheet'!V34)</f>
        <v/>
      </c>
      <c r="X34" s="146" t="str">
        <f>IF('Shutters Order Sheet'!W34="","",'Shutters Order Sheet'!W34)</f>
        <v/>
      </c>
      <c r="Y34" s="146" t="str">
        <f>IF('Shutters Order Sheet'!X34="","",'Shutters Order Sheet'!X34)</f>
        <v/>
      </c>
      <c r="Z34" s="146" t="str">
        <f>IF('Shutters Order Sheet'!Y34="","",'Shutters Order Sheet'!Y34)</f>
        <v/>
      </c>
      <c r="AA34" s="146" t="str">
        <f>IF('Shutters Order Sheet'!Z34="","",'Shutters Order Sheet'!Z34)</f>
        <v/>
      </c>
      <c r="AB34" s="146" t="str">
        <f>IF('Shutters Order Sheet'!AA34="","",'Shutters Order Sheet'!AA34)</f>
        <v/>
      </c>
      <c r="AC34" s="146" t="str">
        <f>IF('Shutters Order Sheet'!AB34="","",'Shutters Order Sheet'!AB34)</f>
        <v/>
      </c>
      <c r="AD34" s="146" t="str">
        <f>IF('Shutters Order Sheet'!AC34="","",'Shutters Order Sheet'!AC34)</f>
        <v/>
      </c>
      <c r="AE34" s="146" t="str">
        <f>IF('Shutters Order Sheet'!AD34="","",'Shutters Order Sheet'!AD34)</f>
        <v/>
      </c>
      <c r="AF34" s="146" t="str">
        <f>IF('Shutters Order Sheet'!AE34="","",'Shutters Order Sheet'!AE34)</f>
        <v/>
      </c>
      <c r="AG34" s="148" t="str">
        <f t="shared" si="0"/>
        <v/>
      </c>
      <c r="AH34" s="45">
        <v>30</v>
      </c>
      <c r="AI34" s="54" t="str">
        <f>IF('Shutters Order Sheet'!AH34="","",'Shutters Order Sheet'!AH34)</f>
        <v/>
      </c>
      <c r="AJ34" s="30">
        <f t="shared" si="1"/>
        <v>0</v>
      </c>
      <c r="AK34" s="21">
        <f>'Shutters Order Sheet'!AJ34</f>
        <v>0</v>
      </c>
      <c r="AL34" s="21">
        <f>'Shutters Order Sheet'!AK34</f>
        <v>0</v>
      </c>
      <c r="AM34" s="23" t="str">
        <f t="shared" si="2"/>
        <v/>
      </c>
    </row>
    <row r="35" spans="2:39">
      <c r="B35" s="126">
        <v>31</v>
      </c>
      <c r="C35" s="141" t="str">
        <f>IF('Shutters Order Sheet'!B35="","",'Shutters Order Sheet'!B35)</f>
        <v/>
      </c>
      <c r="D35" s="142" t="str">
        <f>IF('Shutters Order Sheet'!C35="","",'Shutters Order Sheet'!C35)</f>
        <v/>
      </c>
      <c r="E35" s="142" t="str">
        <f>IF('Shutters Order Sheet'!D35="","",'Shutters Order Sheet'!D35)</f>
        <v/>
      </c>
      <c r="F35" s="137" t="str">
        <f>IF(Z35="no frame",'Shutters Order Sheet'!E35-6,IF(Y35="facefit (out)",'Shutters Order Sheet'!E35,IF(Y35="Recessfit (in)",'Shutters Order Sheet'!E35-3,IF('Shutters Order Sheet'!E35="","",""))))</f>
        <v/>
      </c>
      <c r="G35" s="140" t="str">
        <f>IF(Z35="no frame",'Shutters Order Sheet'!F35-6,IF(Y35="facefit (out)",'Shutters Order Sheet'!F35,IF(Y35="Recessfit (in)",'Shutters Order Sheet'!F35-3,IF('Shutters Order Sheet'!F35="","",""))))</f>
        <v/>
      </c>
      <c r="H35" s="142" t="str">
        <f>IF('Shutters Order Sheet'!G35="","",'Shutters Order Sheet'!G35)</f>
        <v/>
      </c>
      <c r="I35" s="142" t="str">
        <f>IF('Shutters Order Sheet'!H35="","",'Shutters Order Sheet'!H35)</f>
        <v/>
      </c>
      <c r="J35" s="142" t="str">
        <f>IF('Shutters Order Sheet'!I35="","",'Shutters Order Sheet'!I35)</f>
        <v/>
      </c>
      <c r="K35" s="142" t="str">
        <f>IF('Shutters Order Sheet'!J35="","",'Shutters Order Sheet'!J35)</f>
        <v/>
      </c>
      <c r="L35" s="142" t="str">
        <f>IF('Shutters Order Sheet'!K35="","",'Shutters Order Sheet'!K35)</f>
        <v/>
      </c>
      <c r="M35" s="142" t="str">
        <f>IF('Shutters Order Sheet'!L35="","",'Shutters Order Sheet'!L35)</f>
        <v/>
      </c>
      <c r="N35" s="142" t="str">
        <f>IF('Shutters Order Sheet'!M35="","",'Shutters Order Sheet'!M35)</f>
        <v/>
      </c>
      <c r="O35" s="142" t="str">
        <f>IF('Shutters Order Sheet'!N35="","",'Shutters Order Sheet'!N35)</f>
        <v/>
      </c>
      <c r="P35" s="142" t="str">
        <f>IF('Shutters Order Sheet'!O35="","",'Shutters Order Sheet'!O35)</f>
        <v/>
      </c>
      <c r="Q35" s="142" t="str">
        <f>IF('Shutters Order Sheet'!P35="","",'Shutters Order Sheet'!P35)</f>
        <v/>
      </c>
      <c r="R35" s="142" t="str">
        <f>IF('Shutters Order Sheet'!Q35="","",'Shutters Order Sheet'!Q35)</f>
        <v/>
      </c>
      <c r="S35" s="142" t="str">
        <f>IF('Shutters Order Sheet'!R35="","",'Shutters Order Sheet'!R35)</f>
        <v/>
      </c>
      <c r="T35" s="143" t="str">
        <f>IF('Shutters Order Sheet'!S35="","",'Shutters Order Sheet'!S35)</f>
        <v/>
      </c>
      <c r="U35" s="143" t="str">
        <f>IF('Shutters Order Sheet'!T35="","",'Shutters Order Sheet'!T35)</f>
        <v/>
      </c>
      <c r="V35" s="143" t="str">
        <f>IF('Shutters Order Sheet'!U35="","",'Shutters Order Sheet'!U35)</f>
        <v/>
      </c>
      <c r="W35" s="143" t="str">
        <f>IF('Shutters Order Sheet'!V35="","",'Shutters Order Sheet'!V35)</f>
        <v/>
      </c>
      <c r="X35" s="143" t="str">
        <f>IF('Shutters Order Sheet'!W35="","",'Shutters Order Sheet'!W35)</f>
        <v/>
      </c>
      <c r="Y35" s="142" t="str">
        <f>IF('Shutters Order Sheet'!X35="","",'Shutters Order Sheet'!X35)</f>
        <v/>
      </c>
      <c r="Z35" s="142" t="str">
        <f>IF('Shutters Order Sheet'!Y35="","",'Shutters Order Sheet'!Y35)</f>
        <v/>
      </c>
      <c r="AA35" s="142" t="str">
        <f>IF('Shutters Order Sheet'!Z35="","",'Shutters Order Sheet'!Z35)</f>
        <v/>
      </c>
      <c r="AB35" s="142" t="str">
        <f>IF('Shutters Order Sheet'!AA35="","",'Shutters Order Sheet'!AA35)</f>
        <v/>
      </c>
      <c r="AC35" s="142" t="str">
        <f>IF('Shutters Order Sheet'!AB35="","",'Shutters Order Sheet'!AB35)</f>
        <v/>
      </c>
      <c r="AD35" s="142" t="str">
        <f>IF('Shutters Order Sheet'!AC35="","",'Shutters Order Sheet'!AC35)</f>
        <v/>
      </c>
      <c r="AE35" s="142" t="str">
        <f>IF('Shutters Order Sheet'!AD35="","",'Shutters Order Sheet'!AD35)</f>
        <v/>
      </c>
      <c r="AF35" s="142" t="str">
        <f>IF('Shutters Order Sheet'!AE35="","",'Shutters Order Sheet'!AE35)</f>
        <v/>
      </c>
      <c r="AG35" s="144" t="str">
        <f t="shared" si="0"/>
        <v/>
      </c>
      <c r="AH35" s="44">
        <v>31</v>
      </c>
      <c r="AI35" s="54" t="str">
        <f>IF('Shutters Order Sheet'!AH35="","",'Shutters Order Sheet'!AH35)</f>
        <v/>
      </c>
      <c r="AJ35" s="30">
        <f t="shared" si="1"/>
        <v>0</v>
      </c>
      <c r="AK35" s="20">
        <f>'Shutters Order Sheet'!AJ35</f>
        <v>0</v>
      </c>
      <c r="AL35" s="20">
        <f>'Shutters Order Sheet'!AK35</f>
        <v>0</v>
      </c>
      <c r="AM35" s="23" t="str">
        <f t="shared" si="2"/>
        <v/>
      </c>
    </row>
    <row r="36" spans="2:39">
      <c r="B36" s="128">
        <v>32</v>
      </c>
      <c r="C36" s="145" t="str">
        <f>IF('Shutters Order Sheet'!B36="","",'Shutters Order Sheet'!B36)</f>
        <v/>
      </c>
      <c r="D36" s="146" t="str">
        <f>IF('Shutters Order Sheet'!C36="","",'Shutters Order Sheet'!C36)</f>
        <v/>
      </c>
      <c r="E36" s="146" t="str">
        <f>IF('Shutters Order Sheet'!D36="","",'Shutters Order Sheet'!D36)</f>
        <v/>
      </c>
      <c r="F36" s="138" t="str">
        <f>IF(Z36="no frame",'Shutters Order Sheet'!E36-6,IF(Y36="facefit (out)",'Shutters Order Sheet'!E36,IF(Y36="Recessfit (in)",'Shutters Order Sheet'!E36-3,IF('Shutters Order Sheet'!E36="","",""))))</f>
        <v/>
      </c>
      <c r="G36" s="139" t="str">
        <f>IF(Z36="no frame",'Shutters Order Sheet'!F36-6,IF(Y36="facefit (out)",'Shutters Order Sheet'!F36,IF(Y36="Recessfit (in)",'Shutters Order Sheet'!F36-3,IF('Shutters Order Sheet'!F36="","",""))))</f>
        <v/>
      </c>
      <c r="H36" s="146" t="str">
        <f>IF('Shutters Order Sheet'!G36="","",'Shutters Order Sheet'!G36)</f>
        <v/>
      </c>
      <c r="I36" s="146" t="str">
        <f>IF('Shutters Order Sheet'!H36="","",'Shutters Order Sheet'!H36)</f>
        <v/>
      </c>
      <c r="J36" s="146" t="str">
        <f>IF('Shutters Order Sheet'!I36="","",'Shutters Order Sheet'!I36)</f>
        <v/>
      </c>
      <c r="K36" s="146" t="str">
        <f>IF('Shutters Order Sheet'!J36="","",'Shutters Order Sheet'!J36)</f>
        <v/>
      </c>
      <c r="L36" s="146" t="str">
        <f>IF('Shutters Order Sheet'!K36="","",'Shutters Order Sheet'!K36)</f>
        <v/>
      </c>
      <c r="M36" s="146" t="str">
        <f>IF('Shutters Order Sheet'!L36="","",'Shutters Order Sheet'!L36)</f>
        <v/>
      </c>
      <c r="N36" s="146" t="str">
        <f>IF('Shutters Order Sheet'!M36="","",'Shutters Order Sheet'!M36)</f>
        <v/>
      </c>
      <c r="O36" s="146" t="str">
        <f>IF('Shutters Order Sheet'!N36="","",'Shutters Order Sheet'!N36)</f>
        <v/>
      </c>
      <c r="P36" s="146" t="str">
        <f>IF('Shutters Order Sheet'!O36="","",'Shutters Order Sheet'!O36)</f>
        <v/>
      </c>
      <c r="Q36" s="146" t="str">
        <f>IF('Shutters Order Sheet'!P36="","",'Shutters Order Sheet'!P36)</f>
        <v/>
      </c>
      <c r="R36" s="146" t="str">
        <f>IF('Shutters Order Sheet'!Q36="","",'Shutters Order Sheet'!Q36)</f>
        <v/>
      </c>
      <c r="S36" s="146" t="str">
        <f>IF('Shutters Order Sheet'!R36="","",'Shutters Order Sheet'!R36)</f>
        <v/>
      </c>
      <c r="T36" s="147" t="str">
        <f>IF('Shutters Order Sheet'!S36="","",'Shutters Order Sheet'!S36)</f>
        <v/>
      </c>
      <c r="U36" s="147" t="str">
        <f>IF('Shutters Order Sheet'!T36="","",'Shutters Order Sheet'!T36)</f>
        <v/>
      </c>
      <c r="V36" s="147" t="str">
        <f>IF('Shutters Order Sheet'!U36="","",'Shutters Order Sheet'!U36)</f>
        <v/>
      </c>
      <c r="W36" s="147" t="str">
        <f>IF('Shutters Order Sheet'!V36="","",'Shutters Order Sheet'!V36)</f>
        <v/>
      </c>
      <c r="X36" s="147" t="str">
        <f>IF('Shutters Order Sheet'!W36="","",'Shutters Order Sheet'!W36)</f>
        <v/>
      </c>
      <c r="Y36" s="146" t="str">
        <f>IF('Shutters Order Sheet'!X36="","",'Shutters Order Sheet'!X36)</f>
        <v/>
      </c>
      <c r="Z36" s="146" t="str">
        <f>IF('Shutters Order Sheet'!Y36="","",'Shutters Order Sheet'!Y36)</f>
        <v/>
      </c>
      <c r="AA36" s="146" t="str">
        <f>IF('Shutters Order Sheet'!Z36="","",'Shutters Order Sheet'!Z36)</f>
        <v/>
      </c>
      <c r="AB36" s="146" t="str">
        <f>IF('Shutters Order Sheet'!AA36="","",'Shutters Order Sheet'!AA36)</f>
        <v/>
      </c>
      <c r="AC36" s="146" t="str">
        <f>IF('Shutters Order Sheet'!AB36="","",'Shutters Order Sheet'!AB36)</f>
        <v/>
      </c>
      <c r="AD36" s="146" t="str">
        <f>IF('Shutters Order Sheet'!AC36="","",'Shutters Order Sheet'!AC36)</f>
        <v/>
      </c>
      <c r="AE36" s="146" t="str">
        <f>IF('Shutters Order Sheet'!AD36="","",'Shutters Order Sheet'!AD36)</f>
        <v/>
      </c>
      <c r="AF36" s="146" t="str">
        <f>IF('Shutters Order Sheet'!AE36="","",'Shutters Order Sheet'!AE36)</f>
        <v/>
      </c>
      <c r="AG36" s="148" t="str">
        <f t="shared" si="0"/>
        <v/>
      </c>
      <c r="AH36" s="45">
        <v>32</v>
      </c>
      <c r="AI36" s="54" t="str">
        <f>IF('Shutters Order Sheet'!AH36="","",'Shutters Order Sheet'!AH36)</f>
        <v/>
      </c>
      <c r="AJ36" s="30">
        <f t="shared" si="1"/>
        <v>0</v>
      </c>
      <c r="AK36" s="21">
        <f>'Shutters Order Sheet'!AJ36</f>
        <v>0</v>
      </c>
      <c r="AL36" s="21">
        <f>'Shutters Order Sheet'!AK36</f>
        <v>0</v>
      </c>
      <c r="AM36" s="23" t="str">
        <f t="shared" si="2"/>
        <v/>
      </c>
    </row>
    <row r="37" spans="2:39">
      <c r="B37" s="126">
        <v>33</v>
      </c>
      <c r="C37" s="141" t="str">
        <f>IF('Shutters Order Sheet'!B37="","",'Shutters Order Sheet'!B37)</f>
        <v/>
      </c>
      <c r="D37" s="142" t="str">
        <f>IF('Shutters Order Sheet'!C37="","",'Shutters Order Sheet'!C37)</f>
        <v/>
      </c>
      <c r="E37" s="142" t="str">
        <f>IF('Shutters Order Sheet'!D37="","",'Shutters Order Sheet'!D37)</f>
        <v/>
      </c>
      <c r="F37" s="137" t="str">
        <f>IF(Z37="no frame",'Shutters Order Sheet'!E37-6,IF(Y37="facefit (out)",'Shutters Order Sheet'!E37,IF(Y37="Recessfit (in)",'Shutters Order Sheet'!E37-3,IF('Shutters Order Sheet'!E37="","",""))))</f>
        <v/>
      </c>
      <c r="G37" s="140" t="str">
        <f>IF(Z37="no frame",'Shutters Order Sheet'!F37-6,IF(Y37="facefit (out)",'Shutters Order Sheet'!F37,IF(Y37="Recessfit (in)",'Shutters Order Sheet'!F37-3,IF('Shutters Order Sheet'!F37="","",""))))</f>
        <v/>
      </c>
      <c r="H37" s="142" t="str">
        <f>IF('Shutters Order Sheet'!G37="","",'Shutters Order Sheet'!G37)</f>
        <v/>
      </c>
      <c r="I37" s="142" t="str">
        <f>IF('Shutters Order Sheet'!H37="","",'Shutters Order Sheet'!H37)</f>
        <v/>
      </c>
      <c r="J37" s="142" t="str">
        <f>IF('Shutters Order Sheet'!I37="","",'Shutters Order Sheet'!I37)</f>
        <v/>
      </c>
      <c r="K37" s="142" t="str">
        <f>IF('Shutters Order Sheet'!J37="","",'Shutters Order Sheet'!J37)</f>
        <v/>
      </c>
      <c r="L37" s="142" t="str">
        <f>IF('Shutters Order Sheet'!K37="","",'Shutters Order Sheet'!K37)</f>
        <v/>
      </c>
      <c r="M37" s="142" t="str">
        <f>IF('Shutters Order Sheet'!L37="","",'Shutters Order Sheet'!L37)</f>
        <v/>
      </c>
      <c r="N37" s="142" t="str">
        <f>IF('Shutters Order Sheet'!M37="","",'Shutters Order Sheet'!M37)</f>
        <v/>
      </c>
      <c r="O37" s="142" t="str">
        <f>IF('Shutters Order Sheet'!N37="","",'Shutters Order Sheet'!N37)</f>
        <v/>
      </c>
      <c r="P37" s="142" t="str">
        <f>IF('Shutters Order Sheet'!O37="","",'Shutters Order Sheet'!O37)</f>
        <v/>
      </c>
      <c r="Q37" s="142" t="str">
        <f>IF('Shutters Order Sheet'!P37="","",'Shutters Order Sheet'!P37)</f>
        <v/>
      </c>
      <c r="R37" s="142" t="str">
        <f>IF('Shutters Order Sheet'!Q37="","",'Shutters Order Sheet'!Q37)</f>
        <v/>
      </c>
      <c r="S37" s="142" t="str">
        <f>IF('Shutters Order Sheet'!R37="","",'Shutters Order Sheet'!R37)</f>
        <v/>
      </c>
      <c r="T37" s="143" t="str">
        <f>IF('Shutters Order Sheet'!S37="","",'Shutters Order Sheet'!S37)</f>
        <v/>
      </c>
      <c r="U37" s="143" t="str">
        <f>IF('Shutters Order Sheet'!T37="","",'Shutters Order Sheet'!T37)</f>
        <v/>
      </c>
      <c r="V37" s="143" t="str">
        <f>IF('Shutters Order Sheet'!U37="","",'Shutters Order Sheet'!U37)</f>
        <v/>
      </c>
      <c r="W37" s="143" t="str">
        <f>IF('Shutters Order Sheet'!V37="","",'Shutters Order Sheet'!V37)</f>
        <v/>
      </c>
      <c r="X37" s="143" t="str">
        <f>IF('Shutters Order Sheet'!W37="","",'Shutters Order Sheet'!W37)</f>
        <v/>
      </c>
      <c r="Y37" s="142" t="str">
        <f>IF('Shutters Order Sheet'!X37="","",'Shutters Order Sheet'!X37)</f>
        <v/>
      </c>
      <c r="Z37" s="142" t="str">
        <f>IF('Shutters Order Sheet'!Y37="","",'Shutters Order Sheet'!Y37)</f>
        <v/>
      </c>
      <c r="AA37" s="142" t="str">
        <f>IF('Shutters Order Sheet'!Z37="","",'Shutters Order Sheet'!Z37)</f>
        <v/>
      </c>
      <c r="AB37" s="142" t="str">
        <f>IF('Shutters Order Sheet'!AA37="","",'Shutters Order Sheet'!AA37)</f>
        <v/>
      </c>
      <c r="AC37" s="142" t="str">
        <f>IF('Shutters Order Sheet'!AB37="","",'Shutters Order Sheet'!AB37)</f>
        <v/>
      </c>
      <c r="AD37" s="142" t="str">
        <f>IF('Shutters Order Sheet'!AC37="","",'Shutters Order Sheet'!AC37)</f>
        <v/>
      </c>
      <c r="AE37" s="142" t="str">
        <f>IF('Shutters Order Sheet'!AD37="","",'Shutters Order Sheet'!AD37)</f>
        <v/>
      </c>
      <c r="AF37" s="142" t="str">
        <f>IF('Shutters Order Sheet'!AE37="","",'Shutters Order Sheet'!AE37)</f>
        <v/>
      </c>
      <c r="AG37" s="144" t="str">
        <f t="shared" si="0"/>
        <v/>
      </c>
      <c r="AH37" s="44">
        <v>33</v>
      </c>
      <c r="AI37" s="54" t="str">
        <f>IF('Shutters Order Sheet'!AH37="","",'Shutters Order Sheet'!AH37)</f>
        <v/>
      </c>
      <c r="AJ37" s="30">
        <f t="shared" si="1"/>
        <v>0</v>
      </c>
      <c r="AK37" s="20">
        <f>'Shutters Order Sheet'!AJ37</f>
        <v>0</v>
      </c>
      <c r="AL37" s="20">
        <f>'Shutters Order Sheet'!AK37</f>
        <v>0</v>
      </c>
      <c r="AM37" s="23" t="str">
        <f t="shared" si="2"/>
        <v/>
      </c>
    </row>
    <row r="38" spans="2:39">
      <c r="B38" s="128">
        <v>34</v>
      </c>
      <c r="C38" s="145" t="str">
        <f>IF('Shutters Order Sheet'!B38="","",'Shutters Order Sheet'!B38)</f>
        <v/>
      </c>
      <c r="D38" s="146" t="str">
        <f>IF('Shutters Order Sheet'!C38="","",'Shutters Order Sheet'!C38)</f>
        <v/>
      </c>
      <c r="E38" s="146" t="str">
        <f>IF('Shutters Order Sheet'!D38="","",'Shutters Order Sheet'!D38)</f>
        <v/>
      </c>
      <c r="F38" s="138" t="str">
        <f>IF(Z38="no frame",'Shutters Order Sheet'!E38-6,IF(Y38="facefit (out)",'Shutters Order Sheet'!E38,IF(Y38="Recessfit (in)",'Shutters Order Sheet'!E38-3,IF('Shutters Order Sheet'!E38="","",""))))</f>
        <v/>
      </c>
      <c r="G38" s="139" t="str">
        <f>IF(Z38="no frame",'Shutters Order Sheet'!F38-6,IF(Y38="facefit (out)",'Shutters Order Sheet'!F38,IF(Y38="Recessfit (in)",'Shutters Order Sheet'!F38-3,IF('Shutters Order Sheet'!F38="","",""))))</f>
        <v/>
      </c>
      <c r="H38" s="146" t="str">
        <f>IF('Shutters Order Sheet'!G38="","",'Shutters Order Sheet'!G38)</f>
        <v/>
      </c>
      <c r="I38" s="146" t="str">
        <f>IF('Shutters Order Sheet'!H38="","",'Shutters Order Sheet'!H38)</f>
        <v/>
      </c>
      <c r="J38" s="146" t="str">
        <f>IF('Shutters Order Sheet'!I38="","",'Shutters Order Sheet'!I38)</f>
        <v/>
      </c>
      <c r="K38" s="146" t="str">
        <f>IF('Shutters Order Sheet'!J38="","",'Shutters Order Sheet'!J38)</f>
        <v/>
      </c>
      <c r="L38" s="146" t="str">
        <f>IF('Shutters Order Sheet'!K38="","",'Shutters Order Sheet'!K38)</f>
        <v/>
      </c>
      <c r="M38" s="146" t="str">
        <f>IF('Shutters Order Sheet'!L38="","",'Shutters Order Sheet'!L38)</f>
        <v/>
      </c>
      <c r="N38" s="146" t="str">
        <f>IF('Shutters Order Sheet'!M38="","",'Shutters Order Sheet'!M38)</f>
        <v/>
      </c>
      <c r="O38" s="146" t="str">
        <f>IF('Shutters Order Sheet'!N38="","",'Shutters Order Sheet'!N38)</f>
        <v/>
      </c>
      <c r="P38" s="146" t="str">
        <f>IF('Shutters Order Sheet'!O38="","",'Shutters Order Sheet'!O38)</f>
        <v/>
      </c>
      <c r="Q38" s="146" t="str">
        <f>IF('Shutters Order Sheet'!P38="","",'Shutters Order Sheet'!P38)</f>
        <v/>
      </c>
      <c r="R38" s="146" t="str">
        <f>IF('Shutters Order Sheet'!Q38="","",'Shutters Order Sheet'!Q38)</f>
        <v/>
      </c>
      <c r="S38" s="146" t="str">
        <f>IF('Shutters Order Sheet'!R38="","",'Shutters Order Sheet'!R38)</f>
        <v/>
      </c>
      <c r="T38" s="146" t="str">
        <f>IF('Shutters Order Sheet'!S38="","",'Shutters Order Sheet'!S38)</f>
        <v/>
      </c>
      <c r="U38" s="146" t="str">
        <f>IF('Shutters Order Sheet'!T38="","",'Shutters Order Sheet'!T38)</f>
        <v/>
      </c>
      <c r="V38" s="146" t="str">
        <f>IF('Shutters Order Sheet'!U38="","",'Shutters Order Sheet'!U38)</f>
        <v/>
      </c>
      <c r="W38" s="146" t="str">
        <f>IF('Shutters Order Sheet'!V38="","",'Shutters Order Sheet'!V38)</f>
        <v/>
      </c>
      <c r="X38" s="146" t="str">
        <f>IF('Shutters Order Sheet'!W38="","",'Shutters Order Sheet'!W38)</f>
        <v/>
      </c>
      <c r="Y38" s="146" t="str">
        <f>IF('Shutters Order Sheet'!X38="","",'Shutters Order Sheet'!X38)</f>
        <v/>
      </c>
      <c r="Z38" s="146" t="str">
        <f>IF('Shutters Order Sheet'!Y38="","",'Shutters Order Sheet'!Y38)</f>
        <v/>
      </c>
      <c r="AA38" s="146" t="str">
        <f>IF('Shutters Order Sheet'!Z38="","",'Shutters Order Sheet'!Z38)</f>
        <v/>
      </c>
      <c r="AB38" s="146" t="str">
        <f>IF('Shutters Order Sheet'!AA38="","",'Shutters Order Sheet'!AA38)</f>
        <v/>
      </c>
      <c r="AC38" s="146" t="str">
        <f>IF('Shutters Order Sheet'!AB38="","",'Shutters Order Sheet'!AB38)</f>
        <v/>
      </c>
      <c r="AD38" s="146" t="str">
        <f>IF('Shutters Order Sheet'!AC38="","",'Shutters Order Sheet'!AC38)</f>
        <v/>
      </c>
      <c r="AE38" s="146" t="str">
        <f>IF('Shutters Order Sheet'!AD38="","",'Shutters Order Sheet'!AD38)</f>
        <v/>
      </c>
      <c r="AF38" s="146" t="str">
        <f>IF('Shutters Order Sheet'!AE38="","",'Shutters Order Sheet'!AE38)</f>
        <v/>
      </c>
      <c r="AG38" s="148" t="str">
        <f t="shared" si="0"/>
        <v/>
      </c>
      <c r="AH38" s="45">
        <v>34</v>
      </c>
      <c r="AI38" s="54" t="str">
        <f>IF('Shutters Order Sheet'!AH38="","",'Shutters Order Sheet'!AH38)</f>
        <v/>
      </c>
      <c r="AJ38" s="30">
        <f t="shared" si="1"/>
        <v>0</v>
      </c>
      <c r="AK38" s="21">
        <f>'Shutters Order Sheet'!AJ38</f>
        <v>0</v>
      </c>
      <c r="AL38" s="21">
        <f>'Shutters Order Sheet'!AK38</f>
        <v>0</v>
      </c>
      <c r="AM38" s="23" t="str">
        <f t="shared" si="2"/>
        <v/>
      </c>
    </row>
    <row r="39" spans="2:39">
      <c r="B39" s="126">
        <v>35</v>
      </c>
      <c r="C39" s="141" t="str">
        <f>IF('Shutters Order Sheet'!B39="","",'Shutters Order Sheet'!B39)</f>
        <v/>
      </c>
      <c r="D39" s="142" t="str">
        <f>IF('Shutters Order Sheet'!C39="","",'Shutters Order Sheet'!C39)</f>
        <v/>
      </c>
      <c r="E39" s="142" t="str">
        <f>IF('Shutters Order Sheet'!D39="","",'Shutters Order Sheet'!D39)</f>
        <v/>
      </c>
      <c r="F39" s="137" t="str">
        <f>IF(Z39="no frame",'Shutters Order Sheet'!E39-6,IF(Y39="facefit (out)",'Shutters Order Sheet'!E39,IF(Y39="Recessfit (in)",'Shutters Order Sheet'!E39-3,IF('Shutters Order Sheet'!E39="","",""))))</f>
        <v/>
      </c>
      <c r="G39" s="140" t="str">
        <f>IF(Z39="no frame",'Shutters Order Sheet'!F39-6,IF(Y39="facefit (out)",'Shutters Order Sheet'!F39,IF(Y39="Recessfit (in)",'Shutters Order Sheet'!F39-3,IF('Shutters Order Sheet'!F39="","",""))))</f>
        <v/>
      </c>
      <c r="H39" s="142" t="str">
        <f>IF('Shutters Order Sheet'!G39="","",'Shutters Order Sheet'!G39)</f>
        <v/>
      </c>
      <c r="I39" s="142" t="str">
        <f>IF('Shutters Order Sheet'!H39="","",'Shutters Order Sheet'!H39)</f>
        <v/>
      </c>
      <c r="J39" s="142" t="str">
        <f>IF('Shutters Order Sheet'!I39="","",'Shutters Order Sheet'!I39)</f>
        <v/>
      </c>
      <c r="K39" s="142" t="str">
        <f>IF('Shutters Order Sheet'!J39="","",'Shutters Order Sheet'!J39)</f>
        <v/>
      </c>
      <c r="L39" s="142" t="str">
        <f>IF('Shutters Order Sheet'!K39="","",'Shutters Order Sheet'!K39)</f>
        <v/>
      </c>
      <c r="M39" s="142" t="str">
        <f>IF('Shutters Order Sheet'!L39="","",'Shutters Order Sheet'!L39)</f>
        <v/>
      </c>
      <c r="N39" s="142" t="str">
        <f>IF('Shutters Order Sheet'!M39="","",'Shutters Order Sheet'!M39)</f>
        <v/>
      </c>
      <c r="O39" s="142" t="str">
        <f>IF('Shutters Order Sheet'!N39="","",'Shutters Order Sheet'!N39)</f>
        <v/>
      </c>
      <c r="P39" s="142" t="str">
        <f>IF('Shutters Order Sheet'!O39="","",'Shutters Order Sheet'!O39)</f>
        <v/>
      </c>
      <c r="Q39" s="142" t="str">
        <f>IF('Shutters Order Sheet'!P39="","",'Shutters Order Sheet'!P39)</f>
        <v/>
      </c>
      <c r="R39" s="142" t="str">
        <f>IF('Shutters Order Sheet'!Q39="","",'Shutters Order Sheet'!Q39)</f>
        <v/>
      </c>
      <c r="S39" s="142" t="str">
        <f>IF('Shutters Order Sheet'!R39="","",'Shutters Order Sheet'!R39)</f>
        <v/>
      </c>
      <c r="T39" s="142" t="str">
        <f>IF('Shutters Order Sheet'!S39="","",'Shutters Order Sheet'!S39)</f>
        <v/>
      </c>
      <c r="U39" s="142" t="str">
        <f>IF('Shutters Order Sheet'!T39="","",'Shutters Order Sheet'!T39)</f>
        <v/>
      </c>
      <c r="V39" s="142" t="str">
        <f>IF('Shutters Order Sheet'!U39="","",'Shutters Order Sheet'!U39)</f>
        <v/>
      </c>
      <c r="W39" s="142" t="str">
        <f>IF('Shutters Order Sheet'!V39="","",'Shutters Order Sheet'!V39)</f>
        <v/>
      </c>
      <c r="X39" s="142" t="str">
        <f>IF('Shutters Order Sheet'!W39="","",'Shutters Order Sheet'!W39)</f>
        <v/>
      </c>
      <c r="Y39" s="142" t="str">
        <f>IF('Shutters Order Sheet'!X39="","",'Shutters Order Sheet'!X39)</f>
        <v/>
      </c>
      <c r="Z39" s="142" t="str">
        <f>IF('Shutters Order Sheet'!Y39="","",'Shutters Order Sheet'!Y39)</f>
        <v/>
      </c>
      <c r="AA39" s="142" t="str">
        <f>IF('Shutters Order Sheet'!Z39="","",'Shutters Order Sheet'!Z39)</f>
        <v/>
      </c>
      <c r="AB39" s="142" t="str">
        <f>IF('Shutters Order Sheet'!AA39="","",'Shutters Order Sheet'!AA39)</f>
        <v/>
      </c>
      <c r="AC39" s="142" t="str">
        <f>IF('Shutters Order Sheet'!AB39="","",'Shutters Order Sheet'!AB39)</f>
        <v/>
      </c>
      <c r="AD39" s="142" t="str">
        <f>IF('Shutters Order Sheet'!AC39="","",'Shutters Order Sheet'!AC39)</f>
        <v/>
      </c>
      <c r="AE39" s="142" t="str">
        <f>IF('Shutters Order Sheet'!AD39="","",'Shutters Order Sheet'!AD39)</f>
        <v/>
      </c>
      <c r="AF39" s="142" t="str">
        <f>IF('Shutters Order Sheet'!AE39="","",'Shutters Order Sheet'!AE39)</f>
        <v/>
      </c>
      <c r="AG39" s="144" t="str">
        <f t="shared" si="0"/>
        <v/>
      </c>
      <c r="AH39" s="44">
        <v>35</v>
      </c>
      <c r="AI39" s="54" t="str">
        <f>IF('Shutters Order Sheet'!AH39="","",'Shutters Order Sheet'!AH39)</f>
        <v/>
      </c>
      <c r="AJ39" s="30">
        <f t="shared" si="1"/>
        <v>0</v>
      </c>
      <c r="AK39" s="20">
        <f>'Shutters Order Sheet'!AJ39</f>
        <v>0</v>
      </c>
      <c r="AL39" s="20">
        <f>'Shutters Order Sheet'!AK39</f>
        <v>0</v>
      </c>
      <c r="AM39" s="23" t="str">
        <f t="shared" si="2"/>
        <v/>
      </c>
    </row>
    <row r="40" spans="2:39" ht="13.95" customHeight="1">
      <c r="B40" s="3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32"/>
      <c r="AI40" s="53"/>
      <c r="AJ40" s="30">
        <f>SUM(AJ5:AJ39)</f>
        <v>0</v>
      </c>
      <c r="AK40" s="18"/>
      <c r="AL40" s="18"/>
    </row>
    <row r="41" spans="2:39">
      <c r="AG41" s="131">
        <f>SUM(AG5:AG40)</f>
        <v>0</v>
      </c>
      <c r="AI41" s="53"/>
    </row>
    <row r="42" spans="2:39">
      <c r="AI42" s="53"/>
    </row>
    <row r="43" spans="2:39">
      <c r="AI43" s="23"/>
    </row>
    <row r="44" spans="2:39">
      <c r="AI44" s="17"/>
    </row>
    <row r="45" spans="2:39">
      <c r="AI45" s="48"/>
    </row>
    <row r="46" spans="2:39">
      <c r="AI46" s="48"/>
    </row>
    <row r="47" spans="2:39" ht="14.4">
      <c r="AI47" s="47"/>
    </row>
    <row r="48" spans="2:39" ht="14.4">
      <c r="AI48" s="10"/>
    </row>
    <row r="49" spans="35:35" ht="14.4">
      <c r="AI49" s="10"/>
    </row>
    <row r="50" spans="35:35" ht="14.4">
      <c r="AI50" s="10"/>
    </row>
    <row r="51" spans="35:35" ht="14.4">
      <c r="AI51" s="10"/>
    </row>
    <row r="52" spans="35:35" ht="14.4">
      <c r="AI52" s="10"/>
    </row>
    <row r="53" spans="35:35" ht="14.4">
      <c r="AI53" s="10"/>
    </row>
    <row r="54" spans="35:35" ht="14.4">
      <c r="AI54" s="10"/>
    </row>
    <row r="55" spans="35:35" ht="14.4">
      <c r="AI55" s="10"/>
    </row>
  </sheetData>
  <sheetProtection algorithmName="SHA-512" hashValue="So6/wTqwmaJjrtHjSiuRKAEUf//XWUhpK+j+5pS0b3BTdR0g11gIzjbcNiCUobfrAtEq+H4TGjm0p656gv5nFA==" saltValue="g2JulB2BY2BSYn9XvJnnQA==" spinCount="100000" sheet="1" objects="1" scenarios="1" formatCells="0" formatColumns="0" formatRows="0"/>
  <mergeCells count="8">
    <mergeCell ref="B3:G3"/>
    <mergeCell ref="H1:J1"/>
    <mergeCell ref="K1:M1"/>
    <mergeCell ref="E2:G2"/>
    <mergeCell ref="B1:D1"/>
    <mergeCell ref="E1:G1"/>
    <mergeCell ref="B2:D2"/>
    <mergeCell ref="H2:AE3"/>
  </mergeCells>
  <conditionalFormatting sqref="D6:D39">
    <cfRule type="cellIs" dxfId="10" priority="15" operator="equal">
      <formula>"basswood"</formula>
    </cfRule>
    <cfRule type="cellIs" dxfId="9" priority="16" operator="equal">
      <formula>"paulownia"</formula>
    </cfRule>
  </conditionalFormatting>
  <conditionalFormatting sqref="F5:F39">
    <cfRule type="expression" dxfId="8" priority="3">
      <formula>Z5="no frame"</formula>
    </cfRule>
    <cfRule type="expression" dxfId="7" priority="8">
      <formula>AM5="FaceFit (OUT)"</formula>
    </cfRule>
  </conditionalFormatting>
  <conditionalFormatting sqref="G5:G39">
    <cfRule type="expression" dxfId="6" priority="2">
      <formula>Z5="no frame"</formula>
    </cfRule>
    <cfRule type="expression" dxfId="5" priority="7">
      <formula>AM5="FaceFit (OUT)"</formula>
    </cfRule>
  </conditionalFormatting>
  <conditionalFormatting sqref="Y5:Y39">
    <cfRule type="cellIs" dxfId="4" priority="1" operator="equal">
      <formula>"facefit (out)"</formula>
    </cfRule>
  </conditionalFormatting>
  <conditionalFormatting sqref="Z5:Z39">
    <cfRule type="expression" dxfId="3" priority="6">
      <formula>Z5="No Frame"</formula>
    </cfRule>
  </conditionalFormatting>
  <conditionalFormatting sqref="AG5:AG39">
    <cfRule type="cellIs" dxfId="2" priority="14" operator="equal">
      <formula>"call psi"</formula>
    </cfRule>
  </conditionalFormatting>
  <pageMargins left="6.1567164179104475E-2" right="7.8358208955223885E-2" top="0.27559055118110237" bottom="0.31496062992125984" header="7.874015748031496E-2" footer="0.15748031496062992"/>
  <pageSetup paperSize="9" scale="75" orientation="landscape" cellComments="asDisplayed" r:id="rId1"/>
  <headerFooter>
    <oddHeader>&amp;C&amp;"Arial,Regular"&amp;10Page &amp;P of &amp;N</oddHeader>
    <oddFooter>&amp;CPage &amp;P of Total &amp;N Pages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C79A-6119-4A4E-9E9A-C780C0D2F406}">
  <sheetPr codeName="Sheet3">
    <tabColor rgb="FFFF9900"/>
  </sheetPr>
  <dimension ref="A1:F39"/>
  <sheetViews>
    <sheetView view="pageLayout" zoomScale="90" zoomScaleNormal="100" zoomScalePageLayoutView="90" workbookViewId="0">
      <selection activeCell="D4" sqref="D4"/>
    </sheetView>
  </sheetViews>
  <sheetFormatPr defaultColWidth="9" defaultRowHeight="13.2"/>
  <cols>
    <col min="1" max="1" width="3.6640625" style="215" customWidth="1"/>
    <col min="2" max="2" width="28.77734375" style="15" customWidth="1"/>
    <col min="3" max="3" width="28.109375" style="15" customWidth="1"/>
    <col min="4" max="4" width="28.77734375" style="15" customWidth="1"/>
    <col min="5" max="5" width="28.21875" style="15" customWidth="1"/>
    <col min="6" max="6" width="29.88671875" style="15" customWidth="1"/>
    <col min="7" max="7" width="9" style="15" customWidth="1"/>
    <col min="8" max="16384" width="9" style="15"/>
  </cols>
  <sheetData>
    <row r="1" spans="1:6" ht="51.6" customHeight="1">
      <c r="A1" s="272" t="s">
        <v>123</v>
      </c>
      <c r="B1" s="272"/>
      <c r="C1" s="272"/>
      <c r="D1" s="83"/>
      <c r="E1" s="273" t="s">
        <v>280</v>
      </c>
      <c r="F1" s="274"/>
    </row>
    <row r="2" spans="1:6" ht="36">
      <c r="A2" s="210" t="s">
        <v>0</v>
      </c>
      <c r="B2" s="82" t="s">
        <v>43</v>
      </c>
      <c r="C2" s="82" t="s">
        <v>120</v>
      </c>
      <c r="D2" s="82" t="s">
        <v>121</v>
      </c>
      <c r="E2" s="82" t="s">
        <v>213</v>
      </c>
      <c r="F2" s="82" t="s">
        <v>122</v>
      </c>
    </row>
    <row r="3" spans="1:6" ht="79.2">
      <c r="A3" s="211">
        <v>1</v>
      </c>
      <c r="B3" s="152" t="s">
        <v>219</v>
      </c>
      <c r="C3" s="153" t="s">
        <v>142</v>
      </c>
      <c r="D3" s="153" t="s">
        <v>142</v>
      </c>
      <c r="E3" s="61" t="s">
        <v>40</v>
      </c>
      <c r="F3" s="154" t="s">
        <v>40</v>
      </c>
    </row>
    <row r="4" spans="1:6" ht="105.6">
      <c r="A4" s="212">
        <v>2</v>
      </c>
      <c r="B4" s="59" t="s">
        <v>116</v>
      </c>
      <c r="C4" s="149" t="s">
        <v>143</v>
      </c>
      <c r="D4" s="149" t="s">
        <v>143</v>
      </c>
      <c r="E4" s="61" t="s">
        <v>40</v>
      </c>
      <c r="F4" s="154" t="s">
        <v>40</v>
      </c>
    </row>
    <row r="5" spans="1:6" ht="181.8" customHeight="1">
      <c r="A5" s="212">
        <v>3</v>
      </c>
      <c r="B5" s="59" t="s">
        <v>220</v>
      </c>
      <c r="C5" s="61" t="s">
        <v>40</v>
      </c>
      <c r="D5" s="218" t="s">
        <v>286</v>
      </c>
      <c r="E5" s="61" t="s">
        <v>40</v>
      </c>
      <c r="F5" s="154" t="s">
        <v>40</v>
      </c>
    </row>
    <row r="6" spans="1:6" ht="61.8" customHeight="1">
      <c r="A6" s="212">
        <v>4</v>
      </c>
      <c r="B6" s="59" t="s">
        <v>221</v>
      </c>
      <c r="C6" s="61" t="s">
        <v>40</v>
      </c>
      <c r="D6" s="205" t="s">
        <v>40</v>
      </c>
      <c r="E6" s="166" t="s">
        <v>218</v>
      </c>
      <c r="F6" s="154" t="s">
        <v>40</v>
      </c>
    </row>
    <row r="7" spans="1:6" ht="36">
      <c r="A7" s="210" t="s">
        <v>0</v>
      </c>
      <c r="B7" s="82" t="s">
        <v>43</v>
      </c>
      <c r="C7" s="82" t="s">
        <v>120</v>
      </c>
      <c r="D7" s="82" t="s">
        <v>121</v>
      </c>
      <c r="E7" s="82" t="s">
        <v>213</v>
      </c>
      <c r="F7" s="82" t="s">
        <v>122</v>
      </c>
    </row>
    <row r="8" spans="1:6" ht="68.400000000000006" customHeight="1">
      <c r="A8" s="212">
        <v>5</v>
      </c>
      <c r="B8" s="59" t="s">
        <v>222</v>
      </c>
      <c r="C8" s="61" t="s">
        <v>40</v>
      </c>
      <c r="D8" s="205" t="s">
        <v>40</v>
      </c>
      <c r="E8" s="61" t="s">
        <v>40</v>
      </c>
      <c r="F8" s="169" t="s">
        <v>185</v>
      </c>
    </row>
    <row r="9" spans="1:6" ht="66">
      <c r="A9" s="213">
        <v>6</v>
      </c>
      <c r="B9" s="59" t="s">
        <v>264</v>
      </c>
      <c r="C9" s="167" t="s">
        <v>224</v>
      </c>
      <c r="D9" s="167" t="s">
        <v>225</v>
      </c>
      <c r="E9" s="166" t="s">
        <v>217</v>
      </c>
      <c r="F9" s="168" t="s">
        <v>226</v>
      </c>
    </row>
    <row r="10" spans="1:6" ht="39.6">
      <c r="A10" s="212">
        <v>7</v>
      </c>
      <c r="B10" s="84" t="s">
        <v>125</v>
      </c>
      <c r="C10" s="149" t="s">
        <v>124</v>
      </c>
      <c r="D10" s="149" t="s">
        <v>174</v>
      </c>
      <c r="E10" s="149" t="s">
        <v>174</v>
      </c>
      <c r="F10" s="150" t="s">
        <v>173</v>
      </c>
    </row>
    <row r="11" spans="1:6" ht="180" customHeight="1">
      <c r="A11" s="212">
        <v>8</v>
      </c>
      <c r="B11" s="84" t="s">
        <v>29</v>
      </c>
      <c r="C11" s="206" t="s">
        <v>265</v>
      </c>
      <c r="D11" s="206" t="s">
        <v>265</v>
      </c>
      <c r="E11" s="206" t="s">
        <v>265</v>
      </c>
      <c r="F11" s="169" t="s">
        <v>187</v>
      </c>
    </row>
    <row r="12" spans="1:6" ht="26.4">
      <c r="A12" s="212">
        <v>9</v>
      </c>
      <c r="B12" s="63" t="s">
        <v>223</v>
      </c>
      <c r="C12" s="206" t="s">
        <v>272</v>
      </c>
      <c r="D12" s="206" t="s">
        <v>272</v>
      </c>
      <c r="E12" s="206" t="s">
        <v>272</v>
      </c>
      <c r="F12" s="209" t="s">
        <v>272</v>
      </c>
    </row>
    <row r="13" spans="1:6" ht="31.8" customHeight="1">
      <c r="A13" s="212">
        <v>10</v>
      </c>
      <c r="B13" s="64" t="s">
        <v>249</v>
      </c>
      <c r="C13" s="206" t="s">
        <v>273</v>
      </c>
      <c r="D13" s="206" t="s">
        <v>274</v>
      </c>
      <c r="E13" s="206" t="s">
        <v>274</v>
      </c>
      <c r="F13" s="209" t="s">
        <v>271</v>
      </c>
    </row>
    <row r="14" spans="1:6" ht="39.6">
      <c r="A14" s="212">
        <v>11</v>
      </c>
      <c r="B14" s="64" t="s">
        <v>250</v>
      </c>
      <c r="C14" s="206" t="s">
        <v>269</v>
      </c>
      <c r="D14" s="206" t="s">
        <v>270</v>
      </c>
      <c r="E14" s="206" t="s">
        <v>270</v>
      </c>
      <c r="F14" s="209" t="s">
        <v>227</v>
      </c>
    </row>
    <row r="15" spans="1:6" ht="26.4">
      <c r="A15" s="212">
        <v>12</v>
      </c>
      <c r="B15" s="64" t="s">
        <v>261</v>
      </c>
      <c r="C15" s="206" t="s">
        <v>260</v>
      </c>
      <c r="D15" s="167" t="s">
        <v>228</v>
      </c>
      <c r="E15" s="167" t="s">
        <v>228</v>
      </c>
      <c r="F15" s="169" t="s">
        <v>227</v>
      </c>
    </row>
    <row r="16" spans="1:6" ht="36">
      <c r="A16" s="210" t="s">
        <v>0</v>
      </c>
      <c r="B16" s="82" t="s">
        <v>43</v>
      </c>
      <c r="C16" s="82" t="s">
        <v>120</v>
      </c>
      <c r="D16" s="82" t="s">
        <v>121</v>
      </c>
      <c r="E16" s="82" t="s">
        <v>213</v>
      </c>
      <c r="F16" s="82" t="s">
        <v>122</v>
      </c>
    </row>
    <row r="17" spans="1:6" ht="39.6">
      <c r="A17" s="212">
        <v>13</v>
      </c>
      <c r="B17" s="64" t="s">
        <v>275</v>
      </c>
      <c r="C17" s="207" t="s">
        <v>277</v>
      </c>
      <c r="D17" s="207" t="s">
        <v>276</v>
      </c>
      <c r="E17" s="207" t="s">
        <v>276</v>
      </c>
      <c r="F17" s="207" t="s">
        <v>278</v>
      </c>
    </row>
    <row r="18" spans="1:6" ht="34.799999999999997">
      <c r="A18" s="212">
        <v>14</v>
      </c>
      <c r="B18" s="216" t="s">
        <v>279</v>
      </c>
      <c r="C18" s="207" t="s">
        <v>262</v>
      </c>
      <c r="D18" s="207" t="s">
        <v>262</v>
      </c>
      <c r="E18" s="207" t="s">
        <v>262</v>
      </c>
      <c r="F18" s="208" t="s">
        <v>262</v>
      </c>
    </row>
    <row r="19" spans="1:6" ht="17.399999999999999" customHeight="1">
      <c r="A19" s="212">
        <v>15</v>
      </c>
      <c r="B19" s="219" t="s">
        <v>287</v>
      </c>
      <c r="C19" s="66" t="s">
        <v>45</v>
      </c>
      <c r="D19" s="68" t="s">
        <v>46</v>
      </c>
      <c r="E19" s="68" t="s">
        <v>46</v>
      </c>
      <c r="F19" s="77" t="s">
        <v>135</v>
      </c>
    </row>
    <row r="20" spans="1:6" ht="36">
      <c r="A20" s="213">
        <v>16</v>
      </c>
      <c r="B20" s="69" t="s">
        <v>294</v>
      </c>
      <c r="C20" s="151" t="s">
        <v>291</v>
      </c>
      <c r="D20" s="151" t="s">
        <v>292</v>
      </c>
      <c r="E20" s="151" t="s">
        <v>292</v>
      </c>
      <c r="F20" s="151" t="s">
        <v>293</v>
      </c>
    </row>
    <row r="21" spans="1:6" ht="26.4">
      <c r="A21" s="212">
        <v>17</v>
      </c>
      <c r="B21" s="64" t="s">
        <v>102</v>
      </c>
      <c r="C21" s="66" t="s">
        <v>98</v>
      </c>
      <c r="D21" s="67" t="s">
        <v>136</v>
      </c>
      <c r="E21" s="67" t="s">
        <v>136</v>
      </c>
      <c r="F21" s="77" t="s">
        <v>137</v>
      </c>
    </row>
    <row r="22" spans="1:6" ht="28.8">
      <c r="A22" s="212">
        <v>18</v>
      </c>
      <c r="B22" s="69" t="s">
        <v>106</v>
      </c>
      <c r="C22" s="276" t="s">
        <v>263</v>
      </c>
      <c r="D22" s="276"/>
      <c r="E22" s="276"/>
      <c r="F22" s="277"/>
    </row>
    <row r="23" spans="1:6" ht="87.6" customHeight="1">
      <c r="A23" s="212">
        <v>19</v>
      </c>
      <c r="B23" s="70" t="s">
        <v>56</v>
      </c>
      <c r="C23" s="220" t="s">
        <v>289</v>
      </c>
      <c r="D23" s="220" t="s">
        <v>288</v>
      </c>
      <c r="E23" s="220" t="s">
        <v>288</v>
      </c>
      <c r="F23" s="220" t="s">
        <v>290</v>
      </c>
    </row>
    <row r="24" spans="1:6" ht="13.8">
      <c r="A24" s="212">
        <v>20</v>
      </c>
      <c r="B24" s="70" t="s">
        <v>117</v>
      </c>
      <c r="C24" s="71" t="s">
        <v>9</v>
      </c>
      <c r="D24" s="72" t="s">
        <v>0</v>
      </c>
      <c r="E24" s="72" t="s">
        <v>0</v>
      </c>
      <c r="F24" s="78" t="s">
        <v>9</v>
      </c>
    </row>
    <row r="25" spans="1:6" ht="13.8">
      <c r="A25" s="214">
        <v>21</v>
      </c>
      <c r="B25" s="133" t="s">
        <v>47</v>
      </c>
      <c r="C25" s="134" t="s">
        <v>48</v>
      </c>
      <c r="D25" s="135" t="s">
        <v>49</v>
      </c>
      <c r="E25" s="135" t="s">
        <v>49</v>
      </c>
      <c r="F25" s="136" t="s">
        <v>48</v>
      </c>
    </row>
    <row r="26" spans="1:6" ht="208.2" customHeight="1">
      <c r="A26" s="280" t="s">
        <v>295</v>
      </c>
      <c r="B26" s="281"/>
      <c r="C26" s="281"/>
      <c r="D26" s="281"/>
      <c r="E26" s="281"/>
      <c r="F26" s="282"/>
    </row>
    <row r="27" spans="1:6" ht="21">
      <c r="A27" s="210"/>
      <c r="B27" s="278" t="s">
        <v>285</v>
      </c>
      <c r="C27" s="278"/>
      <c r="D27" s="278"/>
      <c r="E27" s="278"/>
      <c r="F27" s="278"/>
    </row>
    <row r="28" spans="1:6" ht="30.6">
      <c r="A28" s="210" t="s">
        <v>0</v>
      </c>
      <c r="B28" s="217" t="s">
        <v>43</v>
      </c>
      <c r="C28" s="217" t="s">
        <v>281</v>
      </c>
      <c r="D28" s="217" t="s">
        <v>282</v>
      </c>
      <c r="E28" s="217" t="s">
        <v>283</v>
      </c>
      <c r="F28" s="217" t="s">
        <v>284</v>
      </c>
    </row>
    <row r="29" spans="1:6">
      <c r="A29" s="211">
        <v>1</v>
      </c>
      <c r="B29" s="155" t="s">
        <v>44</v>
      </c>
      <c r="C29" s="156" t="s">
        <v>50</v>
      </c>
      <c r="D29" s="155" t="s">
        <v>50</v>
      </c>
      <c r="E29" s="155" t="s">
        <v>50</v>
      </c>
      <c r="F29" s="157" t="s">
        <v>50</v>
      </c>
    </row>
    <row r="30" spans="1:6">
      <c r="A30" s="213">
        <v>2</v>
      </c>
      <c r="B30" s="62" t="s">
        <v>51</v>
      </c>
      <c r="C30" s="62" t="s">
        <v>52</v>
      </c>
      <c r="D30" s="73" t="s">
        <v>104</v>
      </c>
      <c r="E30" s="73" t="s">
        <v>104</v>
      </c>
      <c r="F30" s="79" t="s">
        <v>52</v>
      </c>
    </row>
    <row r="31" spans="1:6">
      <c r="A31" s="213">
        <v>3</v>
      </c>
      <c r="B31" s="62" t="s">
        <v>53</v>
      </c>
      <c r="C31" s="62" t="s">
        <v>40</v>
      </c>
      <c r="D31" s="73" t="s">
        <v>105</v>
      </c>
      <c r="E31" s="73" t="s">
        <v>105</v>
      </c>
      <c r="F31" s="75" t="s">
        <v>104</v>
      </c>
    </row>
    <row r="32" spans="1:6">
      <c r="A32" s="213">
        <v>4</v>
      </c>
      <c r="B32" s="206" t="s">
        <v>267</v>
      </c>
      <c r="C32" s="206" t="s">
        <v>266</v>
      </c>
      <c r="D32" s="206" t="s">
        <v>266</v>
      </c>
      <c r="E32" s="206" t="s">
        <v>266</v>
      </c>
      <c r="F32" s="206" t="s">
        <v>266</v>
      </c>
    </row>
    <row r="33" spans="1:6">
      <c r="A33" s="213">
        <v>5</v>
      </c>
      <c r="B33" s="206" t="s">
        <v>268</v>
      </c>
      <c r="C33" s="206" t="s">
        <v>266</v>
      </c>
      <c r="D33" s="206" t="s">
        <v>266</v>
      </c>
      <c r="E33" s="206" t="s">
        <v>266</v>
      </c>
      <c r="F33" s="206" t="s">
        <v>266</v>
      </c>
    </row>
    <row r="34" spans="1:6" ht="24.6">
      <c r="A34" s="213">
        <v>6</v>
      </c>
      <c r="B34" s="74" t="s">
        <v>118</v>
      </c>
      <c r="C34" s="60" t="s">
        <v>119</v>
      </c>
      <c r="D34" s="60" t="s">
        <v>119</v>
      </c>
      <c r="E34" s="60" t="s">
        <v>119</v>
      </c>
      <c r="F34" s="75" t="s">
        <v>119</v>
      </c>
    </row>
    <row r="35" spans="1:6" ht="36">
      <c r="A35" s="213">
        <v>7</v>
      </c>
      <c r="B35" s="60" t="s">
        <v>54</v>
      </c>
      <c r="C35" s="62" t="s">
        <v>57</v>
      </c>
      <c r="D35" s="62" t="s">
        <v>57</v>
      </c>
      <c r="E35" s="62" t="s">
        <v>57</v>
      </c>
      <c r="F35" s="79" t="s">
        <v>57</v>
      </c>
    </row>
    <row r="36" spans="1:6">
      <c r="A36" s="213">
        <v>8</v>
      </c>
      <c r="B36" s="62" t="s">
        <v>55</v>
      </c>
      <c r="C36" s="65" t="s">
        <v>99</v>
      </c>
      <c r="D36" s="65" t="s">
        <v>99</v>
      </c>
      <c r="E36" s="65" t="s">
        <v>99</v>
      </c>
      <c r="F36" s="76" t="s">
        <v>99</v>
      </c>
    </row>
    <row r="37" spans="1:6" ht="26.4">
      <c r="A37" s="214">
        <v>9</v>
      </c>
      <c r="B37" s="80" t="s">
        <v>100</v>
      </c>
      <c r="C37" s="80" t="s">
        <v>101</v>
      </c>
      <c r="D37" s="80" t="s">
        <v>101</v>
      </c>
      <c r="E37" s="80" t="s">
        <v>101</v>
      </c>
      <c r="F37" s="81" t="s">
        <v>101</v>
      </c>
    </row>
    <row r="38" spans="1:6">
      <c r="B38" s="279" t="s">
        <v>211</v>
      </c>
      <c r="C38" s="279"/>
      <c r="D38" s="279"/>
      <c r="E38" s="279"/>
    </row>
    <row r="39" spans="1:6">
      <c r="B39" s="275" t="s">
        <v>212</v>
      </c>
      <c r="C39" s="275"/>
      <c r="D39" s="275"/>
    </row>
  </sheetData>
  <sheetProtection algorithmName="SHA-512" hashValue="O8nvQmt1YjN21BnZIrJAOFM47PC0et/q3+VBU/CHpIY7zr3t0AwvUrARiEXqeUzSrwXSpYlsD8t1SdnwZy2AXQ==" saltValue="OXpSVyPZ5W8IOMkNSIN5QA==" spinCount="100000" sheet="1" objects="1" scenarios="1"/>
  <mergeCells count="7">
    <mergeCell ref="A1:C1"/>
    <mergeCell ref="E1:F1"/>
    <mergeCell ref="B39:D39"/>
    <mergeCell ref="C22:F22"/>
    <mergeCell ref="B27:F27"/>
    <mergeCell ref="B38:E38"/>
    <mergeCell ref="A26:F26"/>
  </mergeCells>
  <printOptions horizontalCentered="1"/>
  <pageMargins left="7.874015748031496E-2" right="3.937007874015748E-2" top="0.31496062992125984" bottom="0.31496062992125984" header="0.11811023622047245" footer="7.874015748031496E-2"/>
  <pageSetup paperSize="9" orientation="landscape" r:id="rId1"/>
  <headerFooter>
    <oddHeader>&amp;C&amp;"Arial,Bold"Page &amp;P of &amp;N</oddHeader>
    <oddFooter>&amp;C&amp;"Arial,Bold"Page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C51F-C3F0-4322-B452-BF4EA94633BA}">
  <sheetPr codeName="Sheet5"/>
  <dimension ref="A1:L46"/>
  <sheetViews>
    <sheetView view="pageLayout" zoomScale="90" zoomScaleNormal="100" zoomScaleSheetLayoutView="117" zoomScalePageLayoutView="90" workbookViewId="0">
      <selection activeCell="C2" sqref="C2:F2"/>
    </sheetView>
  </sheetViews>
  <sheetFormatPr defaultColWidth="8" defaultRowHeight="13.2"/>
  <cols>
    <col min="1" max="1" width="6" style="170" customWidth="1"/>
    <col min="2" max="2" width="13.6640625" style="170" customWidth="1"/>
    <col min="3" max="3" width="14.44140625" style="170" customWidth="1"/>
    <col min="4" max="4" width="8.6640625" style="170" customWidth="1"/>
    <col min="5" max="5" width="21.33203125" style="170" customWidth="1"/>
    <col min="6" max="6" width="16.5546875" style="170" customWidth="1"/>
    <col min="7" max="7" width="16.44140625" style="170" customWidth="1"/>
    <col min="8" max="8" width="7.109375" style="170" customWidth="1"/>
    <col min="9" max="9" width="8.44140625" style="170" customWidth="1"/>
    <col min="10" max="10" width="9.109375" style="170" customWidth="1"/>
    <col min="11" max="11" width="7.88671875" style="170" customWidth="1"/>
    <col min="12" max="12" width="10.88671875" style="170" customWidth="1"/>
    <col min="13" max="13" width="3.109375" style="170" customWidth="1"/>
    <col min="14" max="16384" width="8" style="170"/>
  </cols>
  <sheetData>
    <row r="1" spans="1:12" ht="79.5" customHeight="1">
      <c r="A1" s="319" t="s">
        <v>246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1"/>
    </row>
    <row r="2" spans="1:12" ht="14.7" customHeight="1">
      <c r="A2" s="322" t="s">
        <v>230</v>
      </c>
      <c r="B2" s="323"/>
      <c r="C2" s="292"/>
      <c r="D2" s="293"/>
      <c r="E2" s="293"/>
      <c r="F2" s="294"/>
      <c r="G2" s="171" t="s">
        <v>231</v>
      </c>
      <c r="H2" s="324"/>
      <c r="I2" s="325"/>
      <c r="J2" s="325"/>
      <c r="K2" s="325"/>
      <c r="L2" s="326"/>
    </row>
    <row r="3" spans="1:12" ht="13.95" customHeight="1">
      <c r="A3" s="327" t="s">
        <v>232</v>
      </c>
      <c r="B3" s="328"/>
      <c r="C3" s="295"/>
      <c r="D3" s="296"/>
      <c r="E3" s="296"/>
      <c r="F3" s="297"/>
      <c r="G3" s="172" t="s">
        <v>247</v>
      </c>
      <c r="H3" s="329"/>
      <c r="I3" s="330"/>
      <c r="J3" s="330"/>
      <c r="K3" s="330"/>
      <c r="L3" s="331"/>
    </row>
    <row r="4" spans="1:12" ht="12.9" customHeight="1">
      <c r="A4" s="301" t="s">
        <v>233</v>
      </c>
      <c r="B4" s="302"/>
      <c r="C4" s="298"/>
      <c r="D4" s="299"/>
      <c r="E4" s="299"/>
      <c r="F4" s="300"/>
      <c r="G4" s="173" t="s">
        <v>234</v>
      </c>
      <c r="H4" s="303"/>
      <c r="I4" s="304"/>
      <c r="J4" s="304"/>
      <c r="K4" s="304"/>
      <c r="L4" s="305"/>
    </row>
    <row r="5" spans="1:12" s="178" customFormat="1" ht="24">
      <c r="A5" s="174" t="s">
        <v>22</v>
      </c>
      <c r="B5" s="175" t="s">
        <v>23</v>
      </c>
      <c r="C5" s="175" t="s">
        <v>245</v>
      </c>
      <c r="D5" s="175" t="s">
        <v>3</v>
      </c>
      <c r="E5" s="175" t="s">
        <v>235</v>
      </c>
      <c r="F5" s="175" t="s">
        <v>29</v>
      </c>
      <c r="G5" s="196" t="s">
        <v>236</v>
      </c>
      <c r="H5" s="176" t="s">
        <v>237</v>
      </c>
      <c r="I5" s="176" t="s">
        <v>238</v>
      </c>
      <c r="J5" s="176" t="s">
        <v>239</v>
      </c>
      <c r="K5" s="176" t="s">
        <v>240</v>
      </c>
      <c r="L5" s="177" t="s">
        <v>241</v>
      </c>
    </row>
    <row r="6" spans="1:12" ht="13.8">
      <c r="A6" s="179" t="str">
        <f>IF(ISBLANK(I6),"",COUNTA($I$6:I6))</f>
        <v/>
      </c>
      <c r="B6" s="180" t="str">
        <f>IF('Shutters Order Sheet'!B5="","",'Shutters Order Sheet'!B5)</f>
        <v/>
      </c>
      <c r="C6" s="181"/>
      <c r="D6" s="180" t="str">
        <f>IF('Shutters Order Sheet'!C5="","",'Shutters Order Sheet'!C5)</f>
        <v/>
      </c>
      <c r="E6" s="182" t="str">
        <f>IF('Shutters Order Sheet'!D5="","",'Shutters Order Sheet'!D5)</f>
        <v/>
      </c>
      <c r="F6" s="182" t="str">
        <f>IF('Shutters Order Sheet'!Y5="","",'Shutters Order Sheet'!Y5)</f>
        <v/>
      </c>
      <c r="G6" s="183"/>
      <c r="H6" s="184" t="str">
        <f>IF('Shutters Order Sheet'!AF5="","",'Shutters Order Sheet'!AF5)</f>
        <v/>
      </c>
      <c r="I6" s="185"/>
      <c r="J6" s="186" t="str">
        <f>IF(H6="","",IF(I6="","",(H6*I6)))</f>
        <v/>
      </c>
      <c r="K6" s="186" t="str">
        <f>IF(H6="","",IF(I6="","",(J6*10%)))</f>
        <v/>
      </c>
      <c r="L6" s="187" t="str">
        <f>IF(H6="","",IF(I6="","",J6+K6))</f>
        <v/>
      </c>
    </row>
    <row r="7" spans="1:12" ht="13.8">
      <c r="A7" s="188" t="str">
        <f>IF(ISBLANK(I7),"",COUNTA($I$6:I7))</f>
        <v/>
      </c>
      <c r="B7" s="180" t="str">
        <f>IF('Shutters Order Sheet'!B6="","",'Shutters Order Sheet'!B6)</f>
        <v/>
      </c>
      <c r="C7" s="181"/>
      <c r="D7" s="180" t="str">
        <f>IF('Shutters Order Sheet'!C6="","",'Shutters Order Sheet'!C6)</f>
        <v/>
      </c>
      <c r="E7" s="182" t="str">
        <f>IF('Shutters Order Sheet'!D6="","",'Shutters Order Sheet'!D6)</f>
        <v/>
      </c>
      <c r="F7" s="182" t="str">
        <f>IF('Shutters Order Sheet'!Y6="","",'Shutters Order Sheet'!Y6)</f>
        <v/>
      </c>
      <c r="G7" s="183"/>
      <c r="H7" s="184" t="str">
        <f>IF('Shutters Order Sheet'!AF6="","",'Shutters Order Sheet'!AF6)</f>
        <v/>
      </c>
      <c r="I7" s="189"/>
      <c r="J7" s="190" t="str">
        <f t="shared" ref="J7:J39" si="0">IF(H7="","",IF(I7="","",(H7*I7)))</f>
        <v/>
      </c>
      <c r="K7" s="190" t="str">
        <f t="shared" ref="K7:K39" si="1">IF(H7="","",IF(I7="","",(J7*10%)))</f>
        <v/>
      </c>
      <c r="L7" s="191" t="str">
        <f t="shared" ref="L7:L40" si="2">IF(H7="","",IF(I7="","",J7+K7))</f>
        <v/>
      </c>
    </row>
    <row r="8" spans="1:12" ht="13.8">
      <c r="A8" s="188" t="str">
        <f>IF(ISBLANK(I8),"",COUNTA($I$6:I8))</f>
        <v/>
      </c>
      <c r="B8" s="180" t="str">
        <f>IF('Shutters Order Sheet'!B7="","",'Shutters Order Sheet'!B7)</f>
        <v/>
      </c>
      <c r="C8" s="181"/>
      <c r="D8" s="180" t="str">
        <f>IF('Shutters Order Sheet'!C7="","",'Shutters Order Sheet'!C7)</f>
        <v/>
      </c>
      <c r="E8" s="182" t="str">
        <f>IF('Shutters Order Sheet'!D7="","",'Shutters Order Sheet'!D7)</f>
        <v/>
      </c>
      <c r="F8" s="182" t="str">
        <f>IF('Shutters Order Sheet'!Y7="","",'Shutters Order Sheet'!Y7)</f>
        <v/>
      </c>
      <c r="G8" s="183"/>
      <c r="H8" s="184" t="str">
        <f>IF('Shutters Order Sheet'!AF7="","",'Shutters Order Sheet'!AF7)</f>
        <v/>
      </c>
      <c r="I8" s="189"/>
      <c r="J8" s="190" t="str">
        <f t="shared" si="0"/>
        <v/>
      </c>
      <c r="K8" s="190" t="str">
        <f t="shared" si="1"/>
        <v/>
      </c>
      <c r="L8" s="191" t="str">
        <f t="shared" si="2"/>
        <v/>
      </c>
    </row>
    <row r="9" spans="1:12" ht="13.8">
      <c r="A9" s="188" t="str">
        <f>IF(ISBLANK(I9),"",COUNTA($I$6:I9))</f>
        <v/>
      </c>
      <c r="B9" s="180" t="str">
        <f>IF('Shutters Order Sheet'!B8="","",'Shutters Order Sheet'!B8)</f>
        <v/>
      </c>
      <c r="C9" s="181"/>
      <c r="D9" s="180" t="str">
        <f>IF('Shutters Order Sheet'!C8="","",'Shutters Order Sheet'!C8)</f>
        <v/>
      </c>
      <c r="E9" s="182" t="str">
        <f>IF('Shutters Order Sheet'!D8="","",'Shutters Order Sheet'!D8)</f>
        <v/>
      </c>
      <c r="F9" s="182" t="str">
        <f>IF('Shutters Order Sheet'!Y8="","",'Shutters Order Sheet'!Y8)</f>
        <v/>
      </c>
      <c r="G9" s="183"/>
      <c r="H9" s="184" t="str">
        <f>IF('Shutters Order Sheet'!AF8="","",'Shutters Order Sheet'!AF8)</f>
        <v/>
      </c>
      <c r="I9" s="189"/>
      <c r="J9" s="190" t="str">
        <f t="shared" si="0"/>
        <v/>
      </c>
      <c r="K9" s="190" t="str">
        <f t="shared" si="1"/>
        <v/>
      </c>
      <c r="L9" s="191" t="str">
        <f t="shared" si="2"/>
        <v/>
      </c>
    </row>
    <row r="10" spans="1:12" ht="13.8">
      <c r="A10" s="188" t="str">
        <f>IF(ISBLANK(I10),"",COUNTA($I$6:I10))</f>
        <v/>
      </c>
      <c r="B10" s="180" t="str">
        <f>IF('Shutters Order Sheet'!B9="","",'Shutters Order Sheet'!B9)</f>
        <v/>
      </c>
      <c r="C10" s="181"/>
      <c r="D10" s="180" t="str">
        <f>IF('Shutters Order Sheet'!C9="","",'Shutters Order Sheet'!C9)</f>
        <v/>
      </c>
      <c r="E10" s="182" t="str">
        <f>IF('Shutters Order Sheet'!D9="","",'Shutters Order Sheet'!D9)</f>
        <v/>
      </c>
      <c r="F10" s="182" t="str">
        <f>IF('Shutters Order Sheet'!Y9="","",'Shutters Order Sheet'!Y9)</f>
        <v/>
      </c>
      <c r="G10" s="183"/>
      <c r="H10" s="184" t="str">
        <f>IF('Shutters Order Sheet'!AF9="","",'Shutters Order Sheet'!AF9)</f>
        <v/>
      </c>
      <c r="I10" s="189"/>
      <c r="J10" s="190" t="str">
        <f t="shared" si="0"/>
        <v/>
      </c>
      <c r="K10" s="190" t="str">
        <f t="shared" si="1"/>
        <v/>
      </c>
      <c r="L10" s="191" t="str">
        <f t="shared" si="2"/>
        <v/>
      </c>
    </row>
    <row r="11" spans="1:12" ht="13.8">
      <c r="A11" s="188" t="str">
        <f>IF(ISBLANK(I11),"",COUNTA($I$6:I11))</f>
        <v/>
      </c>
      <c r="B11" s="180" t="str">
        <f>IF('Shutters Order Sheet'!B10="","",'Shutters Order Sheet'!B10)</f>
        <v/>
      </c>
      <c r="C11" s="181"/>
      <c r="D11" s="180" t="str">
        <f>IF('Shutters Order Sheet'!C10="","",'Shutters Order Sheet'!C10)</f>
        <v/>
      </c>
      <c r="E11" s="182" t="str">
        <f>IF('Shutters Order Sheet'!D10="","",'Shutters Order Sheet'!D10)</f>
        <v/>
      </c>
      <c r="F11" s="182" t="str">
        <f>IF('Shutters Order Sheet'!Y10="","",'Shutters Order Sheet'!Y10)</f>
        <v/>
      </c>
      <c r="G11" s="183"/>
      <c r="H11" s="184" t="str">
        <f>IF('Shutters Order Sheet'!AF10="","",'Shutters Order Sheet'!AF10)</f>
        <v/>
      </c>
      <c r="I11" s="189"/>
      <c r="J11" s="190" t="str">
        <f t="shared" si="0"/>
        <v/>
      </c>
      <c r="K11" s="190" t="str">
        <f t="shared" si="1"/>
        <v/>
      </c>
      <c r="L11" s="191" t="str">
        <f t="shared" si="2"/>
        <v/>
      </c>
    </row>
    <row r="12" spans="1:12" ht="13.8">
      <c r="A12" s="188" t="str">
        <f>IF(ISBLANK(I12),"",COUNTA($I$6:I12))</f>
        <v/>
      </c>
      <c r="B12" s="180" t="str">
        <f>IF('Shutters Order Sheet'!B11="","",'Shutters Order Sheet'!B11)</f>
        <v/>
      </c>
      <c r="C12" s="181"/>
      <c r="D12" s="180" t="str">
        <f>IF('Shutters Order Sheet'!C11="","",'Shutters Order Sheet'!C11)</f>
        <v/>
      </c>
      <c r="E12" s="182" t="str">
        <f>IF('Shutters Order Sheet'!D11="","",'Shutters Order Sheet'!D11)</f>
        <v/>
      </c>
      <c r="F12" s="182" t="str">
        <f>IF('Shutters Order Sheet'!Y11="","",'Shutters Order Sheet'!Y11)</f>
        <v/>
      </c>
      <c r="G12" s="183"/>
      <c r="H12" s="184" t="str">
        <f>IF('Shutters Order Sheet'!AF11="","",'Shutters Order Sheet'!AF11)</f>
        <v/>
      </c>
      <c r="I12" s="189"/>
      <c r="J12" s="190" t="str">
        <f t="shared" si="0"/>
        <v/>
      </c>
      <c r="K12" s="190" t="str">
        <f t="shared" si="1"/>
        <v/>
      </c>
      <c r="L12" s="191" t="str">
        <f t="shared" si="2"/>
        <v/>
      </c>
    </row>
    <row r="13" spans="1:12" ht="13.8">
      <c r="A13" s="188" t="str">
        <f>IF(ISBLANK(I13),"",COUNTA($I$6:I13))</f>
        <v/>
      </c>
      <c r="B13" s="180" t="str">
        <f>IF('Shutters Order Sheet'!B12="","",'Shutters Order Sheet'!B12)</f>
        <v/>
      </c>
      <c r="C13" s="181"/>
      <c r="D13" s="180" t="str">
        <f>IF('Shutters Order Sheet'!C12="","",'Shutters Order Sheet'!C12)</f>
        <v/>
      </c>
      <c r="E13" s="182" t="str">
        <f>IF('Shutters Order Sheet'!D12="","",'Shutters Order Sheet'!D12)</f>
        <v/>
      </c>
      <c r="F13" s="182" t="str">
        <f>IF('Shutters Order Sheet'!Y12="","",'Shutters Order Sheet'!Y12)</f>
        <v/>
      </c>
      <c r="G13" s="183"/>
      <c r="H13" s="184" t="str">
        <f>IF('Shutters Order Sheet'!AF12="","",'Shutters Order Sheet'!AF12)</f>
        <v/>
      </c>
      <c r="I13" s="189"/>
      <c r="J13" s="190" t="str">
        <f t="shared" si="0"/>
        <v/>
      </c>
      <c r="K13" s="190" t="str">
        <f t="shared" si="1"/>
        <v/>
      </c>
      <c r="L13" s="191" t="str">
        <f t="shared" si="2"/>
        <v/>
      </c>
    </row>
    <row r="14" spans="1:12" ht="13.8">
      <c r="A14" s="188" t="str">
        <f>IF(ISBLANK(I14),"",COUNTA($I$6:I14))</f>
        <v/>
      </c>
      <c r="B14" s="180" t="str">
        <f>IF('Shutters Order Sheet'!B13="","",'Shutters Order Sheet'!B13)</f>
        <v/>
      </c>
      <c r="C14" s="181"/>
      <c r="D14" s="180" t="str">
        <f>IF('Shutters Order Sheet'!C13="","",'Shutters Order Sheet'!C13)</f>
        <v/>
      </c>
      <c r="E14" s="182" t="str">
        <f>IF('Shutters Order Sheet'!D13="","",'Shutters Order Sheet'!D13)</f>
        <v/>
      </c>
      <c r="F14" s="182" t="str">
        <f>IF('Shutters Order Sheet'!Y13="","",'Shutters Order Sheet'!Y13)</f>
        <v/>
      </c>
      <c r="G14" s="183"/>
      <c r="H14" s="184" t="str">
        <f>IF('Shutters Order Sheet'!AF13="","",'Shutters Order Sheet'!AF13)</f>
        <v/>
      </c>
      <c r="I14" s="189"/>
      <c r="J14" s="190" t="str">
        <f t="shared" si="0"/>
        <v/>
      </c>
      <c r="K14" s="190" t="str">
        <f t="shared" si="1"/>
        <v/>
      </c>
      <c r="L14" s="191" t="str">
        <f t="shared" si="2"/>
        <v/>
      </c>
    </row>
    <row r="15" spans="1:12" ht="13.8">
      <c r="A15" s="188" t="str">
        <f>IF(ISBLANK(I15),"",COUNTA($I$6:I15))</f>
        <v/>
      </c>
      <c r="B15" s="180" t="str">
        <f>IF('Shutters Order Sheet'!B14="","",'Shutters Order Sheet'!B14)</f>
        <v/>
      </c>
      <c r="C15" s="181"/>
      <c r="D15" s="180" t="str">
        <f>IF('Shutters Order Sheet'!C14="","",'Shutters Order Sheet'!C14)</f>
        <v/>
      </c>
      <c r="E15" s="182" t="str">
        <f>IF('Shutters Order Sheet'!D14="","",'Shutters Order Sheet'!D14)</f>
        <v/>
      </c>
      <c r="F15" s="182" t="str">
        <f>IF('Shutters Order Sheet'!Y14="","",'Shutters Order Sheet'!Y14)</f>
        <v/>
      </c>
      <c r="G15" s="183"/>
      <c r="H15" s="184" t="str">
        <f>IF('Shutters Order Sheet'!AF14="","",'Shutters Order Sheet'!AF14)</f>
        <v/>
      </c>
      <c r="I15" s="189"/>
      <c r="J15" s="190" t="str">
        <f t="shared" si="0"/>
        <v/>
      </c>
      <c r="K15" s="190" t="str">
        <f t="shared" si="1"/>
        <v/>
      </c>
      <c r="L15" s="191" t="str">
        <f t="shared" si="2"/>
        <v/>
      </c>
    </row>
    <row r="16" spans="1:12" ht="13.8">
      <c r="A16" s="188" t="str">
        <f>IF(ISBLANK(I16),"",COUNTA($I$6:I16))</f>
        <v/>
      </c>
      <c r="B16" s="180" t="str">
        <f>IF('Shutters Order Sheet'!B15="","",'Shutters Order Sheet'!B15)</f>
        <v/>
      </c>
      <c r="C16" s="181"/>
      <c r="D16" s="180" t="str">
        <f>IF('Shutters Order Sheet'!C15="","",'Shutters Order Sheet'!C15)</f>
        <v/>
      </c>
      <c r="E16" s="182" t="str">
        <f>IF('Shutters Order Sheet'!D15="","",'Shutters Order Sheet'!D15)</f>
        <v/>
      </c>
      <c r="F16" s="182" t="str">
        <f>IF('Shutters Order Sheet'!Y15="","",'Shutters Order Sheet'!Y15)</f>
        <v/>
      </c>
      <c r="G16" s="183"/>
      <c r="H16" s="184" t="str">
        <f>IF('Shutters Order Sheet'!AF15="","",'Shutters Order Sheet'!AF15)</f>
        <v/>
      </c>
      <c r="I16" s="189"/>
      <c r="J16" s="190" t="str">
        <f t="shared" si="0"/>
        <v/>
      </c>
      <c r="K16" s="190" t="str">
        <f t="shared" si="1"/>
        <v/>
      </c>
      <c r="L16" s="191" t="str">
        <f t="shared" si="2"/>
        <v/>
      </c>
    </row>
    <row r="17" spans="1:12" ht="13.8">
      <c r="A17" s="188" t="str">
        <f>IF(ISBLANK(I17),"",COUNTA($I$6:I17))</f>
        <v/>
      </c>
      <c r="B17" s="180" t="str">
        <f>IF('Shutters Order Sheet'!B16="","",'Shutters Order Sheet'!B16)</f>
        <v/>
      </c>
      <c r="C17" s="181"/>
      <c r="D17" s="180" t="str">
        <f>IF('Shutters Order Sheet'!C16="","",'Shutters Order Sheet'!C16)</f>
        <v/>
      </c>
      <c r="E17" s="182" t="str">
        <f>IF('Shutters Order Sheet'!D16="","",'Shutters Order Sheet'!D16)</f>
        <v/>
      </c>
      <c r="F17" s="182" t="str">
        <f>IF('Shutters Order Sheet'!Y16="","",'Shutters Order Sheet'!Y16)</f>
        <v/>
      </c>
      <c r="G17" s="183"/>
      <c r="H17" s="184" t="str">
        <f>IF('Shutters Order Sheet'!AF16="","",'Shutters Order Sheet'!AF16)</f>
        <v/>
      </c>
      <c r="I17" s="189"/>
      <c r="J17" s="190" t="str">
        <f t="shared" si="0"/>
        <v/>
      </c>
      <c r="K17" s="190" t="str">
        <f t="shared" si="1"/>
        <v/>
      </c>
      <c r="L17" s="191" t="str">
        <f t="shared" si="2"/>
        <v/>
      </c>
    </row>
    <row r="18" spans="1:12" ht="13.8">
      <c r="A18" s="188" t="str">
        <f>IF(ISBLANK(I18),"",COUNTA($I$6:I18))</f>
        <v/>
      </c>
      <c r="B18" s="180" t="str">
        <f>IF('Shutters Order Sheet'!B17="","",'Shutters Order Sheet'!B17)</f>
        <v/>
      </c>
      <c r="C18" s="181"/>
      <c r="D18" s="180" t="str">
        <f>IF('Shutters Order Sheet'!C17="","",'Shutters Order Sheet'!C17)</f>
        <v/>
      </c>
      <c r="E18" s="182" t="str">
        <f>IF('Shutters Order Sheet'!D17="","",'Shutters Order Sheet'!D17)</f>
        <v/>
      </c>
      <c r="F18" s="182" t="str">
        <f>IF('Shutters Order Sheet'!Y17="","",'Shutters Order Sheet'!Y17)</f>
        <v/>
      </c>
      <c r="G18" s="183"/>
      <c r="H18" s="184" t="str">
        <f>IF('Shutters Order Sheet'!AF17="","",'Shutters Order Sheet'!AF17)</f>
        <v/>
      </c>
      <c r="I18" s="189"/>
      <c r="J18" s="190" t="str">
        <f t="shared" si="0"/>
        <v/>
      </c>
      <c r="K18" s="190" t="str">
        <f t="shared" si="1"/>
        <v/>
      </c>
      <c r="L18" s="191" t="str">
        <f t="shared" si="2"/>
        <v/>
      </c>
    </row>
    <row r="19" spans="1:12" ht="13.8">
      <c r="A19" s="188" t="str">
        <f>IF(ISBLANK(I19),"",COUNTA($I$6:I19))</f>
        <v/>
      </c>
      <c r="B19" s="180" t="str">
        <f>IF('Shutters Order Sheet'!B18="","",'Shutters Order Sheet'!B18)</f>
        <v/>
      </c>
      <c r="C19" s="181"/>
      <c r="D19" s="180" t="str">
        <f>IF('Shutters Order Sheet'!C18="","",'Shutters Order Sheet'!C18)</f>
        <v/>
      </c>
      <c r="E19" s="182" t="str">
        <f>IF('Shutters Order Sheet'!D18="","",'Shutters Order Sheet'!D18)</f>
        <v/>
      </c>
      <c r="F19" s="182" t="str">
        <f>IF('Shutters Order Sheet'!Y18="","",'Shutters Order Sheet'!Y18)</f>
        <v/>
      </c>
      <c r="G19" s="183"/>
      <c r="H19" s="184" t="str">
        <f>IF('Shutters Order Sheet'!AF18="","",'Shutters Order Sheet'!AF18)</f>
        <v/>
      </c>
      <c r="I19" s="189"/>
      <c r="J19" s="190" t="str">
        <f t="shared" si="0"/>
        <v/>
      </c>
      <c r="K19" s="190" t="str">
        <f t="shared" si="1"/>
        <v/>
      </c>
      <c r="L19" s="191" t="str">
        <f t="shared" si="2"/>
        <v/>
      </c>
    </row>
    <row r="20" spans="1:12" ht="13.8">
      <c r="A20" s="188" t="str">
        <f>IF(ISBLANK(I20),"",COUNTA($I$6:I20))</f>
        <v/>
      </c>
      <c r="B20" s="180" t="str">
        <f>IF('Shutters Order Sheet'!B19="","",'Shutters Order Sheet'!B19)</f>
        <v/>
      </c>
      <c r="C20" s="181"/>
      <c r="D20" s="180" t="str">
        <f>IF('Shutters Order Sheet'!C19="","",'Shutters Order Sheet'!C19)</f>
        <v/>
      </c>
      <c r="E20" s="182" t="str">
        <f>IF('Shutters Order Sheet'!D19="","",'Shutters Order Sheet'!D19)</f>
        <v/>
      </c>
      <c r="F20" s="182" t="str">
        <f>IF('Shutters Order Sheet'!Y19="","",'Shutters Order Sheet'!Y19)</f>
        <v/>
      </c>
      <c r="G20" s="183"/>
      <c r="H20" s="184" t="str">
        <f>IF('Shutters Order Sheet'!AF19="","",'Shutters Order Sheet'!AF19)</f>
        <v/>
      </c>
      <c r="I20" s="189"/>
      <c r="J20" s="190" t="str">
        <f t="shared" si="0"/>
        <v/>
      </c>
      <c r="K20" s="190" t="str">
        <f t="shared" si="1"/>
        <v/>
      </c>
      <c r="L20" s="191" t="str">
        <f t="shared" si="2"/>
        <v/>
      </c>
    </row>
    <row r="21" spans="1:12" ht="13.8">
      <c r="A21" s="188" t="str">
        <f>IF(ISBLANK(I21),"",COUNTA($I$6:I21))</f>
        <v/>
      </c>
      <c r="B21" s="180" t="str">
        <f>IF('Shutters Order Sheet'!B20="","",'Shutters Order Sheet'!B20)</f>
        <v/>
      </c>
      <c r="C21" s="181"/>
      <c r="D21" s="180" t="str">
        <f>IF('Shutters Order Sheet'!C20="","",'Shutters Order Sheet'!C20)</f>
        <v/>
      </c>
      <c r="E21" s="182" t="str">
        <f>IF('Shutters Order Sheet'!D20="","",'Shutters Order Sheet'!D20)</f>
        <v/>
      </c>
      <c r="F21" s="182" t="str">
        <f>IF('Shutters Order Sheet'!Y20="","",'Shutters Order Sheet'!Y20)</f>
        <v/>
      </c>
      <c r="G21" s="183"/>
      <c r="H21" s="184" t="str">
        <f>IF('Shutters Order Sheet'!AF20="","",'Shutters Order Sheet'!AF20)</f>
        <v/>
      </c>
      <c r="I21" s="189"/>
      <c r="J21" s="190" t="str">
        <f t="shared" si="0"/>
        <v/>
      </c>
      <c r="K21" s="190" t="str">
        <f t="shared" si="1"/>
        <v/>
      </c>
      <c r="L21" s="191" t="str">
        <f t="shared" si="2"/>
        <v/>
      </c>
    </row>
    <row r="22" spans="1:12" ht="13.8">
      <c r="A22" s="188" t="str">
        <f>IF(ISBLANK(I22),"",COUNTA($I$6:I22))</f>
        <v/>
      </c>
      <c r="B22" s="180" t="str">
        <f>IF('Shutters Order Sheet'!B21="","",'Shutters Order Sheet'!B21)</f>
        <v/>
      </c>
      <c r="C22" s="181"/>
      <c r="D22" s="180" t="str">
        <f>IF('Shutters Order Sheet'!C21="","",'Shutters Order Sheet'!C21)</f>
        <v/>
      </c>
      <c r="E22" s="182" t="str">
        <f>IF('Shutters Order Sheet'!D21="","",'Shutters Order Sheet'!D21)</f>
        <v/>
      </c>
      <c r="F22" s="182" t="str">
        <f>IF('Shutters Order Sheet'!Y21="","",'Shutters Order Sheet'!Y21)</f>
        <v/>
      </c>
      <c r="G22" s="183"/>
      <c r="H22" s="184" t="str">
        <f>IF('Shutters Order Sheet'!AF21="","",'Shutters Order Sheet'!AF21)</f>
        <v/>
      </c>
      <c r="I22" s="189"/>
      <c r="J22" s="190" t="str">
        <f t="shared" si="0"/>
        <v/>
      </c>
      <c r="K22" s="190" t="str">
        <f t="shared" si="1"/>
        <v/>
      </c>
      <c r="L22" s="191" t="str">
        <f t="shared" si="2"/>
        <v/>
      </c>
    </row>
    <row r="23" spans="1:12" ht="13.8">
      <c r="A23" s="188" t="str">
        <f>IF(ISBLANK(I23),"",COUNTA($I$6:I23))</f>
        <v/>
      </c>
      <c r="B23" s="180" t="str">
        <f>IF('Shutters Order Sheet'!B22="","",'Shutters Order Sheet'!B22)</f>
        <v/>
      </c>
      <c r="C23" s="181"/>
      <c r="D23" s="180" t="str">
        <f>IF('Shutters Order Sheet'!C22="","",'Shutters Order Sheet'!C22)</f>
        <v/>
      </c>
      <c r="E23" s="182" t="str">
        <f>IF('Shutters Order Sheet'!D22="","",'Shutters Order Sheet'!D22)</f>
        <v/>
      </c>
      <c r="F23" s="182" t="str">
        <f>IF('Shutters Order Sheet'!Y22="","",'Shutters Order Sheet'!Y22)</f>
        <v/>
      </c>
      <c r="G23" s="183"/>
      <c r="H23" s="184" t="str">
        <f>IF('Shutters Order Sheet'!AF22="","",'Shutters Order Sheet'!AF22)</f>
        <v/>
      </c>
      <c r="I23" s="189"/>
      <c r="J23" s="190" t="str">
        <f t="shared" si="0"/>
        <v/>
      </c>
      <c r="K23" s="190" t="str">
        <f t="shared" si="1"/>
        <v/>
      </c>
      <c r="L23" s="191" t="str">
        <f t="shared" si="2"/>
        <v/>
      </c>
    </row>
    <row r="24" spans="1:12" ht="13.8">
      <c r="A24" s="188" t="str">
        <f>IF(ISBLANK(I24),"",COUNTA($I$6:I24))</f>
        <v/>
      </c>
      <c r="B24" s="180" t="str">
        <f>IF('Shutters Order Sheet'!B23="","",'Shutters Order Sheet'!B23)</f>
        <v/>
      </c>
      <c r="C24" s="181"/>
      <c r="D24" s="180" t="str">
        <f>IF('Shutters Order Sheet'!C23="","",'Shutters Order Sheet'!C23)</f>
        <v/>
      </c>
      <c r="E24" s="182" t="str">
        <f>IF('Shutters Order Sheet'!D23="","",'Shutters Order Sheet'!D23)</f>
        <v/>
      </c>
      <c r="F24" s="182" t="str">
        <f>IF('Shutters Order Sheet'!Y23="","",'Shutters Order Sheet'!Y23)</f>
        <v/>
      </c>
      <c r="G24" s="183"/>
      <c r="H24" s="184" t="str">
        <f>IF('Shutters Order Sheet'!AF23="","",'Shutters Order Sheet'!AF23)</f>
        <v/>
      </c>
      <c r="I24" s="189"/>
      <c r="J24" s="190" t="str">
        <f t="shared" si="0"/>
        <v/>
      </c>
      <c r="K24" s="190" t="str">
        <f t="shared" si="1"/>
        <v/>
      </c>
      <c r="L24" s="191" t="str">
        <f t="shared" si="2"/>
        <v/>
      </c>
    </row>
    <row r="25" spans="1:12" ht="13.8">
      <c r="A25" s="188" t="str">
        <f>IF(ISBLANK(I25),"",COUNTA($I$6:I25))</f>
        <v/>
      </c>
      <c r="B25" s="180" t="str">
        <f>IF('Shutters Order Sheet'!B24="","",'Shutters Order Sheet'!B24)</f>
        <v/>
      </c>
      <c r="C25" s="181"/>
      <c r="D25" s="180" t="str">
        <f>IF('Shutters Order Sheet'!C24="","",'Shutters Order Sheet'!C24)</f>
        <v/>
      </c>
      <c r="E25" s="182" t="str">
        <f>IF('Shutters Order Sheet'!D24="","",'Shutters Order Sheet'!D24)</f>
        <v/>
      </c>
      <c r="F25" s="182" t="str">
        <f>IF('Shutters Order Sheet'!Y24="","",'Shutters Order Sheet'!Y24)</f>
        <v/>
      </c>
      <c r="G25" s="183"/>
      <c r="H25" s="184" t="str">
        <f>IF('Shutters Order Sheet'!AF24="","",'Shutters Order Sheet'!AF24)</f>
        <v/>
      </c>
      <c r="I25" s="189"/>
      <c r="J25" s="190" t="str">
        <f t="shared" si="0"/>
        <v/>
      </c>
      <c r="K25" s="190" t="str">
        <f t="shared" si="1"/>
        <v/>
      </c>
      <c r="L25" s="191" t="str">
        <f t="shared" si="2"/>
        <v/>
      </c>
    </row>
    <row r="26" spans="1:12" ht="13.8">
      <c r="A26" s="188" t="str">
        <f>IF(ISBLANK(I26),"",COUNTA($I$6:I26))</f>
        <v/>
      </c>
      <c r="B26" s="180" t="str">
        <f>IF('Shutters Order Sheet'!B25="","",'Shutters Order Sheet'!B25)</f>
        <v/>
      </c>
      <c r="C26" s="181"/>
      <c r="D26" s="180" t="str">
        <f>IF('Shutters Order Sheet'!C25="","",'Shutters Order Sheet'!C25)</f>
        <v/>
      </c>
      <c r="E26" s="182" t="str">
        <f>IF('Shutters Order Sheet'!D25="","",'Shutters Order Sheet'!D25)</f>
        <v/>
      </c>
      <c r="F26" s="182" t="str">
        <f>IF('Shutters Order Sheet'!Y25="","",'Shutters Order Sheet'!Y25)</f>
        <v/>
      </c>
      <c r="G26" s="183"/>
      <c r="H26" s="184" t="str">
        <f>IF('Shutters Order Sheet'!AF25="","",'Shutters Order Sheet'!AF25)</f>
        <v/>
      </c>
      <c r="I26" s="189"/>
      <c r="J26" s="190" t="str">
        <f t="shared" si="0"/>
        <v/>
      </c>
      <c r="K26" s="190" t="str">
        <f t="shared" si="1"/>
        <v/>
      </c>
      <c r="L26" s="191" t="str">
        <f t="shared" si="2"/>
        <v/>
      </c>
    </row>
    <row r="27" spans="1:12" ht="13.8">
      <c r="A27" s="188" t="str">
        <f>IF(ISBLANK(I27),"",COUNTA($I$6:I27))</f>
        <v/>
      </c>
      <c r="B27" s="180" t="str">
        <f>IF('Shutters Order Sheet'!B26="","",'Shutters Order Sheet'!B26)</f>
        <v/>
      </c>
      <c r="C27" s="181"/>
      <c r="D27" s="180" t="str">
        <f>IF('Shutters Order Sheet'!C26="","",'Shutters Order Sheet'!C26)</f>
        <v/>
      </c>
      <c r="E27" s="182" t="str">
        <f>IF('Shutters Order Sheet'!D26="","",'Shutters Order Sheet'!D26)</f>
        <v/>
      </c>
      <c r="F27" s="182" t="str">
        <f>IF('Shutters Order Sheet'!Y26="","",'Shutters Order Sheet'!Y26)</f>
        <v/>
      </c>
      <c r="G27" s="183"/>
      <c r="H27" s="184" t="str">
        <f>IF('Shutters Order Sheet'!AF26="","",'Shutters Order Sheet'!AF26)</f>
        <v/>
      </c>
      <c r="I27" s="189"/>
      <c r="J27" s="190" t="str">
        <f t="shared" si="0"/>
        <v/>
      </c>
      <c r="K27" s="190" t="str">
        <f t="shared" si="1"/>
        <v/>
      </c>
      <c r="L27" s="191" t="str">
        <f t="shared" si="2"/>
        <v/>
      </c>
    </row>
    <row r="28" spans="1:12" ht="13.8">
      <c r="A28" s="188" t="str">
        <f>IF(ISBLANK(I28),"",COUNTA($I$6:I28))</f>
        <v/>
      </c>
      <c r="B28" s="180" t="str">
        <f>IF('Shutters Order Sheet'!B27="","",'Shutters Order Sheet'!B27)</f>
        <v/>
      </c>
      <c r="C28" s="181"/>
      <c r="D28" s="180" t="str">
        <f>IF('Shutters Order Sheet'!C27="","",'Shutters Order Sheet'!C27)</f>
        <v/>
      </c>
      <c r="E28" s="182" t="str">
        <f>IF('Shutters Order Sheet'!D27="","",'Shutters Order Sheet'!D27)</f>
        <v/>
      </c>
      <c r="F28" s="182" t="str">
        <f>IF('Shutters Order Sheet'!Y27="","",'Shutters Order Sheet'!Y27)</f>
        <v/>
      </c>
      <c r="G28" s="183"/>
      <c r="H28" s="184" t="str">
        <f>IF('Shutters Order Sheet'!AF27="","",'Shutters Order Sheet'!AF27)</f>
        <v/>
      </c>
      <c r="I28" s="189"/>
      <c r="J28" s="190" t="str">
        <f t="shared" si="0"/>
        <v/>
      </c>
      <c r="K28" s="190" t="str">
        <f t="shared" si="1"/>
        <v/>
      </c>
      <c r="L28" s="191" t="str">
        <f t="shared" si="2"/>
        <v/>
      </c>
    </row>
    <row r="29" spans="1:12" ht="13.8">
      <c r="A29" s="188" t="str">
        <f>IF(ISBLANK(I29),"",COUNTA($I$6:I29))</f>
        <v/>
      </c>
      <c r="B29" s="180" t="str">
        <f>IF('Shutters Order Sheet'!B28="","",'Shutters Order Sheet'!B28)</f>
        <v/>
      </c>
      <c r="C29" s="181"/>
      <c r="D29" s="180" t="str">
        <f>IF('Shutters Order Sheet'!C28="","",'Shutters Order Sheet'!C28)</f>
        <v/>
      </c>
      <c r="E29" s="182" t="str">
        <f>IF('Shutters Order Sheet'!D28="","",'Shutters Order Sheet'!D28)</f>
        <v/>
      </c>
      <c r="F29" s="182" t="str">
        <f>IF('Shutters Order Sheet'!Y28="","",'Shutters Order Sheet'!Y28)</f>
        <v/>
      </c>
      <c r="G29" s="183"/>
      <c r="H29" s="184" t="str">
        <f>IF('Shutters Order Sheet'!AF28="","",'Shutters Order Sheet'!AF28)</f>
        <v/>
      </c>
      <c r="I29" s="189"/>
      <c r="J29" s="190" t="str">
        <f t="shared" si="0"/>
        <v/>
      </c>
      <c r="K29" s="190" t="str">
        <f t="shared" si="1"/>
        <v/>
      </c>
      <c r="L29" s="191" t="str">
        <f t="shared" si="2"/>
        <v/>
      </c>
    </row>
    <row r="30" spans="1:12" ht="13.8">
      <c r="A30" s="188" t="str">
        <f>IF(ISBLANK(I30),"",COUNTA($I$6:I30))</f>
        <v/>
      </c>
      <c r="B30" s="180" t="str">
        <f>IF('Shutters Order Sheet'!B29="","",'Shutters Order Sheet'!B29)</f>
        <v/>
      </c>
      <c r="C30" s="181"/>
      <c r="D30" s="180" t="str">
        <f>IF('Shutters Order Sheet'!C29="","",'Shutters Order Sheet'!C29)</f>
        <v/>
      </c>
      <c r="E30" s="182" t="str">
        <f>IF('Shutters Order Sheet'!D29="","",'Shutters Order Sheet'!D29)</f>
        <v/>
      </c>
      <c r="F30" s="182" t="str">
        <f>IF('Shutters Order Sheet'!Y29="","",'Shutters Order Sheet'!Y29)</f>
        <v/>
      </c>
      <c r="G30" s="183"/>
      <c r="H30" s="184" t="str">
        <f>IF('Shutters Order Sheet'!AF29="","",'Shutters Order Sheet'!AF29)</f>
        <v/>
      </c>
      <c r="I30" s="189"/>
      <c r="J30" s="190" t="str">
        <f t="shared" si="0"/>
        <v/>
      </c>
      <c r="K30" s="190" t="str">
        <f t="shared" si="1"/>
        <v/>
      </c>
      <c r="L30" s="191" t="str">
        <f t="shared" si="2"/>
        <v/>
      </c>
    </row>
    <row r="31" spans="1:12" ht="13.8">
      <c r="A31" s="188" t="str">
        <f>IF(ISBLANK(I31),"",COUNTA($I$6:I31))</f>
        <v/>
      </c>
      <c r="B31" s="180" t="str">
        <f>IF('Shutters Order Sheet'!B30="","",'Shutters Order Sheet'!B30)</f>
        <v/>
      </c>
      <c r="C31" s="181"/>
      <c r="D31" s="180" t="str">
        <f>IF('Shutters Order Sheet'!C30="","",'Shutters Order Sheet'!C30)</f>
        <v/>
      </c>
      <c r="E31" s="182" t="str">
        <f>IF('Shutters Order Sheet'!D30="","",'Shutters Order Sheet'!D30)</f>
        <v/>
      </c>
      <c r="F31" s="182" t="str">
        <f>IF('Shutters Order Sheet'!Y30="","",'Shutters Order Sheet'!Y30)</f>
        <v/>
      </c>
      <c r="G31" s="183"/>
      <c r="H31" s="184" t="str">
        <f>IF('Shutters Order Sheet'!AF30="","",'Shutters Order Sheet'!AF30)</f>
        <v/>
      </c>
      <c r="I31" s="189"/>
      <c r="J31" s="190" t="str">
        <f t="shared" si="0"/>
        <v/>
      </c>
      <c r="K31" s="190" t="str">
        <f t="shared" si="1"/>
        <v/>
      </c>
      <c r="L31" s="191" t="str">
        <f t="shared" si="2"/>
        <v/>
      </c>
    </row>
    <row r="32" spans="1:12" ht="13.8">
      <c r="A32" s="188" t="str">
        <f>IF(ISBLANK(I32),"",COUNTA($I$6:I32))</f>
        <v/>
      </c>
      <c r="B32" s="180" t="str">
        <f>IF('Shutters Order Sheet'!B31="","",'Shutters Order Sheet'!B31)</f>
        <v/>
      </c>
      <c r="C32" s="181"/>
      <c r="D32" s="180" t="str">
        <f>IF('Shutters Order Sheet'!C31="","",'Shutters Order Sheet'!C31)</f>
        <v/>
      </c>
      <c r="E32" s="182" t="str">
        <f>IF('Shutters Order Sheet'!D31="","",'Shutters Order Sheet'!D31)</f>
        <v/>
      </c>
      <c r="F32" s="182" t="str">
        <f>IF('Shutters Order Sheet'!Y31="","",'Shutters Order Sheet'!Y31)</f>
        <v/>
      </c>
      <c r="G32" s="183"/>
      <c r="H32" s="184" t="str">
        <f>IF('Shutters Order Sheet'!AF31="","",'Shutters Order Sheet'!AF31)</f>
        <v/>
      </c>
      <c r="I32" s="189"/>
      <c r="J32" s="190" t="str">
        <f t="shared" si="0"/>
        <v/>
      </c>
      <c r="K32" s="190" t="str">
        <f t="shared" si="1"/>
        <v/>
      </c>
      <c r="L32" s="191" t="str">
        <f t="shared" si="2"/>
        <v/>
      </c>
    </row>
    <row r="33" spans="1:12" ht="13.8">
      <c r="A33" s="188" t="str">
        <f>IF(ISBLANK(I33),"",COUNTA($I$6:I33))</f>
        <v/>
      </c>
      <c r="B33" s="180" t="str">
        <f>IF('Shutters Order Sheet'!B32="","",'Shutters Order Sheet'!B32)</f>
        <v/>
      </c>
      <c r="C33" s="181"/>
      <c r="D33" s="180" t="str">
        <f>IF('Shutters Order Sheet'!C32="","",'Shutters Order Sheet'!C32)</f>
        <v/>
      </c>
      <c r="E33" s="182" t="str">
        <f>IF('Shutters Order Sheet'!D32="","",'Shutters Order Sheet'!D32)</f>
        <v/>
      </c>
      <c r="F33" s="182" t="str">
        <f>IF('Shutters Order Sheet'!Y32="","",'Shutters Order Sheet'!Y32)</f>
        <v/>
      </c>
      <c r="G33" s="183"/>
      <c r="H33" s="184" t="str">
        <f>IF('Shutters Order Sheet'!AF32="","",'Shutters Order Sheet'!AF32)</f>
        <v/>
      </c>
      <c r="I33" s="189"/>
      <c r="J33" s="190" t="str">
        <f t="shared" si="0"/>
        <v/>
      </c>
      <c r="K33" s="190" t="str">
        <f t="shared" si="1"/>
        <v/>
      </c>
      <c r="L33" s="191" t="str">
        <f t="shared" si="2"/>
        <v/>
      </c>
    </row>
    <row r="34" spans="1:12" ht="13.8">
      <c r="A34" s="188" t="str">
        <f>IF(ISBLANK(I34),"",COUNTA($I$6:I34))</f>
        <v/>
      </c>
      <c r="B34" s="180" t="str">
        <f>IF('Shutters Order Sheet'!B33="","",'Shutters Order Sheet'!B33)</f>
        <v/>
      </c>
      <c r="C34" s="181"/>
      <c r="D34" s="180" t="str">
        <f>IF('Shutters Order Sheet'!C33="","",'Shutters Order Sheet'!C33)</f>
        <v/>
      </c>
      <c r="E34" s="182" t="str">
        <f>IF('Shutters Order Sheet'!D33="","",'Shutters Order Sheet'!D33)</f>
        <v/>
      </c>
      <c r="F34" s="182" t="str">
        <f>IF('Shutters Order Sheet'!Y33="","",'Shutters Order Sheet'!Y33)</f>
        <v/>
      </c>
      <c r="G34" s="183"/>
      <c r="H34" s="184" t="str">
        <f>IF('Shutters Order Sheet'!AF33="","",'Shutters Order Sheet'!AF33)</f>
        <v/>
      </c>
      <c r="I34" s="189"/>
      <c r="J34" s="190" t="str">
        <f t="shared" si="0"/>
        <v/>
      </c>
      <c r="K34" s="190" t="str">
        <f t="shared" si="1"/>
        <v/>
      </c>
      <c r="L34" s="191" t="str">
        <f t="shared" si="2"/>
        <v/>
      </c>
    </row>
    <row r="35" spans="1:12" ht="13.8">
      <c r="A35" s="188" t="str">
        <f>IF(ISBLANK(I35),"",COUNTA($I$6:I35))</f>
        <v/>
      </c>
      <c r="B35" s="180" t="str">
        <f>IF('Shutters Order Sheet'!B34="","",'Shutters Order Sheet'!B34)</f>
        <v/>
      </c>
      <c r="C35" s="181"/>
      <c r="D35" s="180" t="str">
        <f>IF('Shutters Order Sheet'!C34="","",'Shutters Order Sheet'!C34)</f>
        <v/>
      </c>
      <c r="E35" s="182" t="str">
        <f>IF('Shutters Order Sheet'!D34="","",'Shutters Order Sheet'!D34)</f>
        <v/>
      </c>
      <c r="F35" s="182" t="str">
        <f>IF('Shutters Order Sheet'!Y34="","",'Shutters Order Sheet'!Y34)</f>
        <v/>
      </c>
      <c r="G35" s="183"/>
      <c r="H35" s="184" t="str">
        <f>IF('Shutters Order Sheet'!AF34="","",'Shutters Order Sheet'!AF34)</f>
        <v/>
      </c>
      <c r="I35" s="189"/>
      <c r="J35" s="190" t="str">
        <f t="shared" si="0"/>
        <v/>
      </c>
      <c r="K35" s="190" t="str">
        <f t="shared" si="1"/>
        <v/>
      </c>
      <c r="L35" s="191" t="str">
        <f t="shared" si="2"/>
        <v/>
      </c>
    </row>
    <row r="36" spans="1:12" ht="13.8">
      <c r="A36" s="188" t="str">
        <f>IF(ISBLANK(I36),"",COUNTA($I$6:I36))</f>
        <v/>
      </c>
      <c r="B36" s="180" t="str">
        <f>IF('Shutters Order Sheet'!B35="","",'Shutters Order Sheet'!B35)</f>
        <v/>
      </c>
      <c r="C36" s="181"/>
      <c r="D36" s="180" t="str">
        <f>IF('Shutters Order Sheet'!C35="","",'Shutters Order Sheet'!C35)</f>
        <v/>
      </c>
      <c r="E36" s="182" t="str">
        <f>IF('Shutters Order Sheet'!D35="","",'Shutters Order Sheet'!D35)</f>
        <v/>
      </c>
      <c r="F36" s="182" t="str">
        <f>IF('Shutters Order Sheet'!Y35="","",'Shutters Order Sheet'!Y35)</f>
        <v/>
      </c>
      <c r="G36" s="183"/>
      <c r="H36" s="184" t="str">
        <f>IF('Shutters Order Sheet'!AF35="","",'Shutters Order Sheet'!AF35)</f>
        <v/>
      </c>
      <c r="I36" s="189"/>
      <c r="J36" s="190" t="str">
        <f t="shared" si="0"/>
        <v/>
      </c>
      <c r="K36" s="190" t="str">
        <f t="shared" si="1"/>
        <v/>
      </c>
      <c r="L36" s="191" t="str">
        <f t="shared" si="2"/>
        <v/>
      </c>
    </row>
    <row r="37" spans="1:12" ht="13.8">
      <c r="A37" s="188" t="str">
        <f>IF(ISBLANK(I37),"",COUNTA($I$6:I37))</f>
        <v/>
      </c>
      <c r="B37" s="180" t="str">
        <f>IF('Shutters Order Sheet'!B36="","",'Shutters Order Sheet'!B36)</f>
        <v/>
      </c>
      <c r="C37" s="181"/>
      <c r="D37" s="180" t="str">
        <f>IF('Shutters Order Sheet'!C36="","",'Shutters Order Sheet'!C36)</f>
        <v/>
      </c>
      <c r="E37" s="182" t="str">
        <f>IF('Shutters Order Sheet'!D36="","",'Shutters Order Sheet'!D36)</f>
        <v/>
      </c>
      <c r="F37" s="182" t="str">
        <f>IF('Shutters Order Sheet'!Y36="","",'Shutters Order Sheet'!Y36)</f>
        <v/>
      </c>
      <c r="G37" s="183"/>
      <c r="H37" s="184" t="str">
        <f>IF('Shutters Order Sheet'!AF36="","",'Shutters Order Sheet'!AF36)</f>
        <v/>
      </c>
      <c r="I37" s="189"/>
      <c r="J37" s="190" t="str">
        <f t="shared" si="0"/>
        <v/>
      </c>
      <c r="K37" s="190" t="str">
        <f t="shared" si="1"/>
        <v/>
      </c>
      <c r="L37" s="191" t="str">
        <f t="shared" si="2"/>
        <v/>
      </c>
    </row>
    <row r="38" spans="1:12" ht="13.8">
      <c r="A38" s="188" t="str">
        <f>IF(ISBLANK(I38),"",COUNTA($I$6:I38))</f>
        <v/>
      </c>
      <c r="B38" s="180" t="str">
        <f>IF('Shutters Order Sheet'!B37="","",'Shutters Order Sheet'!B37)</f>
        <v/>
      </c>
      <c r="C38" s="181"/>
      <c r="D38" s="180" t="str">
        <f>IF('Shutters Order Sheet'!C37="","",'Shutters Order Sheet'!C37)</f>
        <v/>
      </c>
      <c r="E38" s="182" t="str">
        <f>IF('Shutters Order Sheet'!D37="","",'Shutters Order Sheet'!D37)</f>
        <v/>
      </c>
      <c r="F38" s="182" t="str">
        <f>IF('Shutters Order Sheet'!Y37="","",'Shutters Order Sheet'!Y37)</f>
        <v/>
      </c>
      <c r="G38" s="183"/>
      <c r="H38" s="184" t="str">
        <f>IF('Shutters Order Sheet'!AF37="","",'Shutters Order Sheet'!AF37)</f>
        <v/>
      </c>
      <c r="I38" s="189"/>
      <c r="J38" s="190" t="str">
        <f t="shared" si="0"/>
        <v/>
      </c>
      <c r="K38" s="190" t="str">
        <f t="shared" si="1"/>
        <v/>
      </c>
      <c r="L38" s="191" t="str">
        <f t="shared" si="2"/>
        <v/>
      </c>
    </row>
    <row r="39" spans="1:12" ht="13.8">
      <c r="A39" s="188" t="str">
        <f>IF(ISBLANK(I39),"",COUNTA($I$6:I39))</f>
        <v/>
      </c>
      <c r="B39" s="180" t="str">
        <f>IF('Shutters Order Sheet'!B38="","",'Shutters Order Sheet'!B38)</f>
        <v/>
      </c>
      <c r="C39" s="181"/>
      <c r="D39" s="180" t="str">
        <f>IF('Shutters Order Sheet'!C38="","",'Shutters Order Sheet'!C38)</f>
        <v/>
      </c>
      <c r="E39" s="182" t="str">
        <f>IF('Shutters Order Sheet'!D38="","",'Shutters Order Sheet'!D38)</f>
        <v/>
      </c>
      <c r="F39" s="182" t="str">
        <f>IF('Shutters Order Sheet'!Y38="","",'Shutters Order Sheet'!Y38)</f>
        <v/>
      </c>
      <c r="G39" s="183"/>
      <c r="H39" s="184" t="str">
        <f>IF('Shutters Order Sheet'!AF38="","",'Shutters Order Sheet'!AF38)</f>
        <v/>
      </c>
      <c r="I39" s="189"/>
      <c r="J39" s="190" t="str">
        <f t="shared" si="0"/>
        <v/>
      </c>
      <c r="K39" s="190" t="str">
        <f t="shared" si="1"/>
        <v/>
      </c>
      <c r="L39" s="191" t="str">
        <f t="shared" si="2"/>
        <v/>
      </c>
    </row>
    <row r="40" spans="1:12" ht="13.8">
      <c r="A40" s="188" t="str">
        <f>IF(ISBLANK(I40),"",COUNTA($I$6:I40))</f>
        <v/>
      </c>
      <c r="B40" s="180" t="str">
        <f>IF('Shutters Order Sheet'!B39="","",'Shutters Order Sheet'!B39)</f>
        <v/>
      </c>
      <c r="C40" s="181"/>
      <c r="D40" s="180" t="str">
        <f>IF('Shutters Order Sheet'!C39="","",'Shutters Order Sheet'!C39)</f>
        <v/>
      </c>
      <c r="E40" s="182" t="str">
        <f>IF('Shutters Order Sheet'!D39="","",'Shutters Order Sheet'!D39)</f>
        <v/>
      </c>
      <c r="F40" s="182" t="str">
        <f>IF('Shutters Order Sheet'!Y39="","",'Shutters Order Sheet'!Y39)</f>
        <v/>
      </c>
      <c r="G40" s="183"/>
      <c r="H40" s="184" t="str">
        <f>IF('Shutters Order Sheet'!AF39="","",'Shutters Order Sheet'!AF39)</f>
        <v/>
      </c>
      <c r="I40" s="192"/>
      <c r="J40" s="193" t="str">
        <f>IF(H40="","",IF(I40="","",(H40*I40)))</f>
        <v/>
      </c>
      <c r="K40" s="190" t="str">
        <f>IF(H40="","",IF(I40="","",(J40*10%)))</f>
        <v/>
      </c>
      <c r="L40" s="191" t="str">
        <f t="shared" si="2"/>
        <v/>
      </c>
    </row>
    <row r="41" spans="1:12" ht="13.5" customHeight="1">
      <c r="A41" s="286" t="s">
        <v>242</v>
      </c>
      <c r="B41" s="287"/>
      <c r="C41" s="287"/>
      <c r="D41" s="287"/>
      <c r="E41" s="287"/>
      <c r="F41" s="288"/>
      <c r="G41" s="306" t="s">
        <v>243</v>
      </c>
      <c r="H41" s="307"/>
      <c r="I41" s="307"/>
      <c r="J41" s="308"/>
      <c r="K41" s="309">
        <f>SUM(J6:J40)</f>
        <v>0</v>
      </c>
      <c r="L41" s="310"/>
    </row>
    <row r="42" spans="1:12" ht="13.5" customHeight="1">
      <c r="A42" s="286"/>
      <c r="B42" s="287"/>
      <c r="C42" s="287"/>
      <c r="D42" s="287"/>
      <c r="E42" s="287"/>
      <c r="F42" s="288"/>
      <c r="G42" s="311" t="s">
        <v>240</v>
      </c>
      <c r="H42" s="312"/>
      <c r="I42" s="312"/>
      <c r="J42" s="313"/>
      <c r="K42" s="309">
        <f>SUM(K6:K40)</f>
        <v>0</v>
      </c>
      <c r="L42" s="310"/>
    </row>
    <row r="43" spans="1:12" ht="15" customHeight="1">
      <c r="A43" s="289"/>
      <c r="B43" s="290"/>
      <c r="C43" s="290"/>
      <c r="D43" s="290"/>
      <c r="E43" s="290"/>
      <c r="F43" s="291"/>
      <c r="G43" s="314" t="s">
        <v>244</v>
      </c>
      <c r="H43" s="315"/>
      <c r="I43" s="315"/>
      <c r="J43" s="316"/>
      <c r="K43" s="317">
        <f>SUM(L6:L40)</f>
        <v>0</v>
      </c>
      <c r="L43" s="318"/>
    </row>
    <row r="44" spans="1:12">
      <c r="J44" s="283"/>
      <c r="K44" s="283"/>
      <c r="L44" s="194"/>
    </row>
    <row r="45" spans="1:12">
      <c r="J45" s="284"/>
      <c r="K45" s="284"/>
      <c r="L45" s="194"/>
    </row>
    <row r="46" spans="1:12">
      <c r="J46" s="285"/>
      <c r="K46" s="285"/>
      <c r="L46" s="195"/>
    </row>
  </sheetData>
  <sheetProtection algorithmName="SHA-512" hashValue="3PlUXOldO0nzF7jQt423v8SOZRCZ5s1GpKRANzermTt1TRq7Se+T3NbuepuEtTJlNe2NvYzAuK0fbiSU/82RLw==" saltValue="6xA6TTWfgy7jztptNXXsPw==" spinCount="100000" sheet="1"/>
  <mergeCells count="20">
    <mergeCell ref="A1:L1"/>
    <mergeCell ref="A2:B2"/>
    <mergeCell ref="H2:L2"/>
    <mergeCell ref="A3:B3"/>
    <mergeCell ref="H3:L3"/>
    <mergeCell ref="J44:K44"/>
    <mergeCell ref="J45:K45"/>
    <mergeCell ref="J46:K46"/>
    <mergeCell ref="A41:F43"/>
    <mergeCell ref="C2:F2"/>
    <mergeCell ref="C3:F3"/>
    <mergeCell ref="C4:F4"/>
    <mergeCell ref="A4:B4"/>
    <mergeCell ref="H4:L4"/>
    <mergeCell ref="G41:J41"/>
    <mergeCell ref="K41:L41"/>
    <mergeCell ref="G42:J42"/>
    <mergeCell ref="K42:L42"/>
    <mergeCell ref="G43:J43"/>
    <mergeCell ref="K43:L43"/>
  </mergeCells>
  <conditionalFormatting sqref="G6:G40">
    <cfRule type="cellIs" dxfId="1" priority="1" operator="equal">
      <formula>"Price With Installation"</formula>
    </cfRule>
    <cfRule type="cellIs" dxfId="0" priority="2" operator="equal">
      <formula>"Price Only Supply"</formula>
    </cfRule>
  </conditionalFormatting>
  <dataValidations count="1">
    <dataValidation type="list" allowBlank="1" showInputMessage="1" showErrorMessage="1" sqref="G6:G40" xr:uid="{274EA4E4-3448-425E-B7F9-62814DFC1D73}">
      <formula1>"Price Only Supply,Price With Installation"</formula1>
    </dataValidation>
  </dataValidations>
  <printOptions horizontalCentered="1"/>
  <pageMargins left="0.23622047244094491" right="6.25E-2" top="0.74803149606299213" bottom="0.74803149606299213" header="0.31496062992125984" footer="0.31496062992125984"/>
  <pageSetup paperSize="9" orientation="landscape" r:id="rId1"/>
  <headerFooter scaleWithDoc="0" alignWithMargins="0">
    <oddHeader>&amp;C&amp;"Arial,Bold"Page &amp;P of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42"/>
  <sheetViews>
    <sheetView workbookViewId="0">
      <selection activeCell="J44" sqref="J44"/>
    </sheetView>
  </sheetViews>
  <sheetFormatPr defaultColWidth="19.33203125" defaultRowHeight="11.4"/>
  <cols>
    <col min="1" max="2" width="23.6640625" style="8" customWidth="1"/>
    <col min="3" max="3" width="23.5546875" style="8" customWidth="1"/>
    <col min="4" max="4" width="17.33203125" style="8" customWidth="1"/>
    <col min="5" max="5" width="21.33203125" style="8" customWidth="1"/>
    <col min="6" max="6" width="19.33203125" style="8"/>
    <col min="7" max="7" width="15.88671875" style="8" customWidth="1"/>
    <col min="8" max="8" width="8.5546875" style="8" customWidth="1"/>
    <col min="9" max="9" width="15.88671875" style="8" customWidth="1"/>
    <col min="10" max="10" width="6.44140625" style="8" customWidth="1"/>
    <col min="11" max="11" width="18.88671875" style="8" customWidth="1"/>
    <col min="12" max="13" width="9.44140625" style="8" customWidth="1"/>
    <col min="14" max="16384" width="19.33203125" style="8"/>
  </cols>
  <sheetData>
    <row r="1" spans="1:13" s="5" customFormat="1" ht="48">
      <c r="A1" s="4" t="s">
        <v>16</v>
      </c>
      <c r="B1" s="4" t="s">
        <v>138</v>
      </c>
      <c r="C1" s="4" t="s">
        <v>139</v>
      </c>
      <c r="D1" s="4" t="s">
        <v>10</v>
      </c>
      <c r="E1" s="4" t="s">
        <v>11</v>
      </c>
      <c r="F1" s="5" t="s">
        <v>35</v>
      </c>
      <c r="G1" s="4" t="s">
        <v>17</v>
      </c>
      <c r="H1" s="4" t="s">
        <v>21</v>
      </c>
      <c r="I1" s="4" t="s">
        <v>14</v>
      </c>
      <c r="J1" s="4" t="s">
        <v>4</v>
      </c>
      <c r="K1" s="11" t="s">
        <v>33</v>
      </c>
      <c r="L1" s="11" t="s">
        <v>83</v>
      </c>
      <c r="M1" s="11" t="s">
        <v>82</v>
      </c>
    </row>
    <row r="2" spans="1:13" ht="20.399999999999999" customHeight="1">
      <c r="A2" s="6" t="s">
        <v>96</v>
      </c>
      <c r="B2" s="7" t="s">
        <v>9</v>
      </c>
      <c r="C2" s="7" t="s">
        <v>9</v>
      </c>
      <c r="D2" s="7" t="s">
        <v>109</v>
      </c>
      <c r="E2" s="7" t="s">
        <v>144</v>
      </c>
      <c r="F2" s="8" t="s">
        <v>74</v>
      </c>
      <c r="G2" s="7" t="s">
        <v>30</v>
      </c>
      <c r="H2" s="7" t="s">
        <v>18</v>
      </c>
      <c r="I2" s="9" t="s">
        <v>26</v>
      </c>
      <c r="J2" s="7" t="s">
        <v>201</v>
      </c>
      <c r="K2" s="8" t="s">
        <v>130</v>
      </c>
      <c r="L2" s="8" t="s">
        <v>131</v>
      </c>
      <c r="M2" s="8">
        <v>1</v>
      </c>
    </row>
    <row r="3" spans="1:13">
      <c r="A3" s="6" t="s">
        <v>197</v>
      </c>
      <c r="B3" s="7" t="s">
        <v>0</v>
      </c>
      <c r="C3" s="7" t="s">
        <v>0</v>
      </c>
      <c r="D3" s="7" t="s">
        <v>108</v>
      </c>
      <c r="E3" s="7" t="s">
        <v>145</v>
      </c>
      <c r="F3" s="8" t="s">
        <v>73</v>
      </c>
      <c r="G3" s="7" t="s">
        <v>31</v>
      </c>
      <c r="H3" s="7" t="s">
        <v>19</v>
      </c>
      <c r="I3" s="9" t="s">
        <v>32</v>
      </c>
      <c r="J3" s="7" t="s">
        <v>202</v>
      </c>
      <c r="K3" s="8" t="s">
        <v>229</v>
      </c>
      <c r="L3" s="8" t="s">
        <v>84</v>
      </c>
      <c r="M3" s="8">
        <v>2</v>
      </c>
    </row>
    <row r="4" spans="1:13" ht="22.8">
      <c r="A4" s="6" t="s">
        <v>192</v>
      </c>
      <c r="B4" s="7" t="s">
        <v>25</v>
      </c>
      <c r="C4" s="7" t="s">
        <v>32</v>
      </c>
      <c r="D4" s="7" t="s">
        <v>107</v>
      </c>
      <c r="E4" s="7" t="s">
        <v>146</v>
      </c>
      <c r="F4" s="5" t="s">
        <v>257</v>
      </c>
      <c r="G4" s="9" t="s">
        <v>255</v>
      </c>
      <c r="H4" s="7" t="s">
        <v>20</v>
      </c>
      <c r="I4" s="9" t="s">
        <v>12</v>
      </c>
      <c r="J4" s="7" t="s">
        <v>203</v>
      </c>
      <c r="K4" s="8" t="s">
        <v>216</v>
      </c>
      <c r="L4" s="8" t="s">
        <v>85</v>
      </c>
      <c r="M4" s="8">
        <v>3</v>
      </c>
    </row>
    <row r="5" spans="1:13">
      <c r="A5" s="6" t="s">
        <v>195</v>
      </c>
      <c r="B5" s="7" t="s">
        <v>97</v>
      </c>
      <c r="C5" s="7" t="s">
        <v>90</v>
      </c>
      <c r="D5" s="7" t="s">
        <v>110</v>
      </c>
      <c r="E5" s="7" t="s">
        <v>147</v>
      </c>
      <c r="G5" s="7"/>
      <c r="H5" s="7"/>
      <c r="I5" s="9" t="s">
        <v>13</v>
      </c>
      <c r="J5" s="7" t="s">
        <v>204</v>
      </c>
      <c r="K5" s="8" t="s">
        <v>214</v>
      </c>
      <c r="M5" s="8">
        <v>4</v>
      </c>
    </row>
    <row r="6" spans="1:13">
      <c r="A6" s="6" t="s">
        <v>196</v>
      </c>
      <c r="B6" s="7"/>
      <c r="C6" s="7" t="s">
        <v>91</v>
      </c>
      <c r="D6" s="7"/>
      <c r="E6" s="7" t="s">
        <v>148</v>
      </c>
      <c r="G6" s="7"/>
      <c r="H6" s="7"/>
      <c r="I6" s="9" t="s">
        <v>25</v>
      </c>
      <c r="J6" s="7" t="s">
        <v>205</v>
      </c>
      <c r="K6" s="8" t="s">
        <v>215</v>
      </c>
    </row>
    <row r="7" spans="1:13">
      <c r="A7" s="6" t="s">
        <v>32</v>
      </c>
      <c r="B7" s="7"/>
      <c r="C7" s="7" t="s">
        <v>92</v>
      </c>
      <c r="D7" s="7"/>
      <c r="E7" s="7" t="s">
        <v>149</v>
      </c>
      <c r="G7" s="7"/>
      <c r="H7" s="7"/>
      <c r="I7" s="7" t="s">
        <v>97</v>
      </c>
      <c r="J7" s="7"/>
      <c r="K7" s="8" t="s">
        <v>88</v>
      </c>
    </row>
    <row r="8" spans="1:13">
      <c r="A8" s="6" t="s">
        <v>193</v>
      </c>
      <c r="B8" s="7"/>
      <c r="C8" s="7" t="s">
        <v>93</v>
      </c>
      <c r="D8" s="7"/>
      <c r="E8" s="7" t="s">
        <v>150</v>
      </c>
      <c r="G8" s="7"/>
      <c r="H8" s="7"/>
      <c r="I8" s="7"/>
      <c r="J8" s="7"/>
    </row>
    <row r="9" spans="1:13">
      <c r="A9" s="7" t="s">
        <v>210</v>
      </c>
      <c r="B9" s="7"/>
      <c r="C9" s="7" t="s">
        <v>25</v>
      </c>
      <c r="D9" s="7"/>
      <c r="E9" s="7" t="s">
        <v>151</v>
      </c>
      <c r="G9" s="7"/>
      <c r="H9" s="7"/>
      <c r="I9" s="7"/>
      <c r="J9" s="7"/>
    </row>
    <row r="10" spans="1:13">
      <c r="A10" s="7" t="s">
        <v>198</v>
      </c>
      <c r="B10" s="7"/>
      <c r="C10" s="7" t="s">
        <v>97</v>
      </c>
      <c r="D10" s="7"/>
      <c r="E10" s="7" t="s">
        <v>152</v>
      </c>
      <c r="G10" s="7"/>
      <c r="H10" s="7"/>
      <c r="I10" s="7"/>
      <c r="J10" s="7"/>
    </row>
    <row r="11" spans="1:13">
      <c r="A11" s="7" t="s">
        <v>194</v>
      </c>
      <c r="B11" s="7"/>
      <c r="C11" s="9"/>
      <c r="D11" s="7"/>
      <c r="E11" s="7" t="s">
        <v>153</v>
      </c>
      <c r="G11" s="7"/>
      <c r="H11" s="7"/>
      <c r="I11" s="7"/>
      <c r="J11" s="7"/>
    </row>
    <row r="12" spans="1:13">
      <c r="A12" s="7" t="s">
        <v>94</v>
      </c>
      <c r="B12" s="7"/>
      <c r="C12" s="9"/>
      <c r="D12" s="7"/>
      <c r="E12" s="7" t="s">
        <v>154</v>
      </c>
      <c r="G12" s="7"/>
      <c r="H12" s="7"/>
      <c r="I12" s="7"/>
      <c r="J12" s="7"/>
    </row>
    <row r="13" spans="1:13">
      <c r="A13" s="7" t="s">
        <v>95</v>
      </c>
      <c r="B13" s="7"/>
      <c r="C13" s="7"/>
      <c r="D13" s="7"/>
      <c r="E13" s="7" t="s">
        <v>155</v>
      </c>
      <c r="G13" s="7"/>
      <c r="H13" s="7"/>
      <c r="I13" s="7"/>
      <c r="J13" s="7"/>
    </row>
    <row r="14" spans="1:13">
      <c r="A14" s="7" t="s">
        <v>199</v>
      </c>
      <c r="B14" s="7"/>
      <c r="C14" s="7"/>
      <c r="D14" s="7"/>
      <c r="E14" s="7" t="s">
        <v>156</v>
      </c>
      <c r="G14" s="7"/>
      <c r="H14" s="7"/>
      <c r="I14" s="7"/>
      <c r="J14" s="7"/>
    </row>
    <row r="15" spans="1:13">
      <c r="A15" s="7" t="s">
        <v>200</v>
      </c>
      <c r="B15" s="7"/>
      <c r="C15" s="7"/>
      <c r="D15" s="7"/>
      <c r="E15" s="7" t="s">
        <v>157</v>
      </c>
      <c r="G15" s="7"/>
      <c r="H15" s="7"/>
      <c r="I15" s="7"/>
      <c r="J15" s="7"/>
    </row>
    <row r="16" spans="1:13">
      <c r="A16" s="7" t="s">
        <v>25</v>
      </c>
      <c r="B16" s="7"/>
      <c r="C16" s="7"/>
      <c r="D16" s="7"/>
      <c r="E16" s="8" t="s">
        <v>158</v>
      </c>
      <c r="G16" s="7"/>
      <c r="H16" s="7"/>
      <c r="I16" s="7"/>
      <c r="J16" s="7"/>
    </row>
    <row r="17" spans="1:10">
      <c r="A17" s="7" t="s">
        <v>97</v>
      </c>
      <c r="B17" s="7"/>
      <c r="C17" s="7"/>
      <c r="D17" s="7"/>
      <c r="E17" s="8" t="s">
        <v>159</v>
      </c>
      <c r="G17" s="7"/>
      <c r="H17" s="7"/>
      <c r="I17" s="7"/>
      <c r="J17" s="7"/>
    </row>
    <row r="18" spans="1:10">
      <c r="A18" s="7" t="s">
        <v>188</v>
      </c>
      <c r="B18" s="7"/>
      <c r="C18" s="7"/>
      <c r="D18" s="7"/>
      <c r="E18" s="8" t="s">
        <v>160</v>
      </c>
      <c r="G18" s="7"/>
      <c r="H18" s="7"/>
      <c r="I18" s="7"/>
      <c r="J18" s="7"/>
    </row>
    <row r="19" spans="1:10">
      <c r="A19" s="7" t="s">
        <v>189</v>
      </c>
      <c r="B19" s="7"/>
      <c r="C19" s="7"/>
      <c r="D19" s="7"/>
      <c r="E19" s="8" t="s">
        <v>161</v>
      </c>
      <c r="G19" s="7"/>
      <c r="H19" s="7"/>
      <c r="I19" s="7"/>
      <c r="J19" s="7"/>
    </row>
    <row r="20" spans="1:10">
      <c r="A20" s="7" t="s">
        <v>190</v>
      </c>
      <c r="B20" s="7"/>
      <c r="C20" s="7"/>
      <c r="D20" s="7"/>
      <c r="E20" s="8" t="s">
        <v>162</v>
      </c>
      <c r="G20" s="7"/>
      <c r="H20" s="7"/>
      <c r="I20" s="7"/>
      <c r="J20" s="7"/>
    </row>
    <row r="21" spans="1:10">
      <c r="A21" s="7" t="s">
        <v>191</v>
      </c>
      <c r="B21" s="7"/>
      <c r="C21" s="7"/>
      <c r="D21" s="7"/>
      <c r="E21" s="8" t="s">
        <v>163</v>
      </c>
      <c r="G21" s="7"/>
      <c r="H21" s="7"/>
      <c r="I21" s="7"/>
      <c r="J21" s="7"/>
    </row>
    <row r="22" spans="1:10">
      <c r="A22" s="7"/>
      <c r="B22" s="7"/>
      <c r="C22" s="7"/>
      <c r="D22" s="7"/>
      <c r="E22" s="8" t="s">
        <v>164</v>
      </c>
      <c r="G22" s="7"/>
      <c r="H22" s="7"/>
      <c r="I22" s="7"/>
      <c r="J22" s="7"/>
    </row>
    <row r="23" spans="1:10">
      <c r="A23" s="7"/>
      <c r="B23" s="7"/>
      <c r="C23" s="7"/>
      <c r="D23" s="7"/>
      <c r="E23" s="8" t="s">
        <v>165</v>
      </c>
      <c r="G23" s="7"/>
      <c r="H23" s="7"/>
      <c r="I23" s="7"/>
      <c r="J23" s="7"/>
    </row>
    <row r="24" spans="1:10">
      <c r="E24" s="8" t="s">
        <v>166</v>
      </c>
    </row>
    <row r="25" spans="1:10">
      <c r="E25" s="8" t="s">
        <v>167</v>
      </c>
    </row>
    <row r="26" spans="1:10">
      <c r="E26" s="8" t="s">
        <v>168</v>
      </c>
    </row>
    <row r="27" spans="1:10">
      <c r="E27" s="8" t="s">
        <v>296</v>
      </c>
    </row>
    <row r="28" spans="1:10">
      <c r="E28" s="8" t="s">
        <v>297</v>
      </c>
    </row>
    <row r="29" spans="1:10">
      <c r="E29" s="8" t="s">
        <v>169</v>
      </c>
    </row>
    <row r="30" spans="1:10">
      <c r="E30" s="8" t="s">
        <v>170</v>
      </c>
    </row>
    <row r="31" spans="1:10">
      <c r="E31" s="8" t="s">
        <v>171</v>
      </c>
    </row>
    <row r="32" spans="1:10">
      <c r="E32" s="8" t="s">
        <v>172</v>
      </c>
    </row>
    <row r="33" spans="5:5">
      <c r="E33" s="8" t="s">
        <v>175</v>
      </c>
    </row>
    <row r="34" spans="5:5">
      <c r="E34" s="8" t="s">
        <v>176</v>
      </c>
    </row>
    <row r="35" spans="5:5">
      <c r="E35" s="8" t="s">
        <v>177</v>
      </c>
    </row>
    <row r="36" spans="5:5">
      <c r="E36" s="8" t="s">
        <v>178</v>
      </c>
    </row>
    <row r="37" spans="5:5">
      <c r="E37" s="8" t="s">
        <v>179</v>
      </c>
    </row>
    <row r="38" spans="5:5">
      <c r="E38" s="8" t="s">
        <v>180</v>
      </c>
    </row>
    <row r="39" spans="5:5">
      <c r="E39" s="8" t="s">
        <v>181</v>
      </c>
    </row>
    <row r="40" spans="5:5">
      <c r="E40" s="8" t="s">
        <v>182</v>
      </c>
    </row>
    <row r="41" spans="5:5">
      <c r="E41" s="8" t="s">
        <v>184</v>
      </c>
    </row>
    <row r="42" spans="5:5">
      <c r="E42" s="8" t="s">
        <v>183</v>
      </c>
    </row>
  </sheetData>
  <sheetProtection algorithmName="SHA-512" hashValue="pucaTXFe7WJh/dHeCgDpGOzuTzuwv0WEkUjXfOlnzcdkxZRLiPbmSFPEWWqr84safJebQh+Hod3GWcWA54FHyA==" saltValue="f7FviQT5kWnKC0+L+qj5QQ==" spinCount="100000" sheet="1" selectLockedCells="1" selectUnlockedCells="1"/>
  <phoneticPr fontId="8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Shutters Order Sheet</vt:lpstr>
      <vt:lpstr>Specification &amp; Limitations</vt:lpstr>
      <vt:lpstr>Quote</vt:lpstr>
      <vt:lpstr>Color</vt:lpstr>
      <vt:lpstr>colour</vt:lpstr>
      <vt:lpstr>Control</vt:lpstr>
      <vt:lpstr>Fitting</vt:lpstr>
      <vt:lpstr>Frame</vt:lpstr>
      <vt:lpstr>framecode</vt:lpstr>
      <vt:lpstr>FrameRequest</vt:lpstr>
      <vt:lpstr>L50_</vt:lpstr>
      <vt:lpstr>Material</vt:lpstr>
      <vt:lpstr>MidRail_Distance</vt:lpstr>
      <vt:lpstr>Style</vt:lpstr>
      <vt:lpstr>White_on_White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Sukhdeep Singh</dc:creator>
  <cp:lastModifiedBy>Sukhdeep Singh</cp:lastModifiedBy>
  <cp:lastPrinted>2025-07-10T02:18:42Z</cp:lastPrinted>
  <dcterms:created xsi:type="dcterms:W3CDTF">2009-09-23T06:03:00Z</dcterms:created>
  <dcterms:modified xsi:type="dcterms:W3CDTF">2025-07-10T04:16:05Z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